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chools accountancy\School Processes 2018\Templates &amp; Guidelines - Quarterly Returns\"/>
    </mc:Choice>
  </mc:AlternateContent>
  <bookViews>
    <workbookView xWindow="480" yWindow="105" windowWidth="14355" windowHeight="7680" firstSheet="1" activeTab="1"/>
  </bookViews>
  <sheets>
    <sheet name="schoollist" sheetId="3" state="hidden" r:id="rId1"/>
    <sheet name="Quarterly Data Return " sheetId="1" r:id="rId2"/>
    <sheet name="Period " sheetId="2" state="hidden" r:id="rId3"/>
    <sheet name="Sheet1" sheetId="4" state="hidden" r:id="rId4"/>
    <sheet name="Sheet2" sheetId="5" state="hidden" r:id="rId5"/>
  </sheets>
  <externalReferences>
    <externalReference r:id="rId6"/>
    <externalReference r:id="rId7"/>
    <externalReference r:id="rId8"/>
  </externalReferences>
  <definedNames>
    <definedName name="a">[1]TrPer1!#REF!</definedName>
    <definedName name="new">[1]TrPer1!#REF!</definedName>
    <definedName name="p">[1]TrPer1!#REF!</definedName>
    <definedName name="pp">[1]TrPer1!#REF!</definedName>
    <definedName name="_xlnm.Print_Area" localSheetId="1">'Quarterly Data Return '!$A$5:$I$111</definedName>
    <definedName name="SCH">#REF!</definedName>
  </definedNames>
  <calcPr calcId="171027"/>
</workbook>
</file>

<file path=xl/calcChain.xml><?xml version="1.0" encoding="utf-8"?>
<calcChain xmlns="http://schemas.openxmlformats.org/spreadsheetml/2006/main">
  <c r="D27" i="1" l="1"/>
  <c r="D21" i="1"/>
  <c r="D24" i="1"/>
  <c r="D25" i="1"/>
  <c r="D23" i="1" l="1"/>
  <c r="D28" i="1"/>
  <c r="B11" i="1" l="1"/>
  <c r="B10" i="1"/>
  <c r="B9" i="1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4" i="3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7" i="4"/>
  <c r="E6" i="4"/>
  <c r="E5" i="4"/>
  <c r="E4" i="4"/>
  <c r="D30" i="1" l="1"/>
  <c r="G94" i="1" l="1"/>
  <c r="G93" i="1" l="1"/>
  <c r="G92" i="1"/>
  <c r="G91" i="1"/>
  <c r="F94" i="1"/>
  <c r="F93" i="1"/>
  <c r="F92" i="1"/>
  <c r="F91" i="1"/>
  <c r="B100" i="1"/>
  <c r="G87" i="1"/>
  <c r="G88" i="1"/>
  <c r="G86" i="1"/>
  <c r="F87" i="1"/>
  <c r="F88" i="1"/>
  <c r="F86" i="1"/>
  <c r="D94" i="1"/>
  <c r="C96" i="1" l="1"/>
  <c r="D96" i="1"/>
  <c r="E96" i="1"/>
  <c r="F96" i="1"/>
  <c r="G96" i="1"/>
  <c r="B96" i="1"/>
  <c r="E90" i="1"/>
  <c r="F90" i="1"/>
  <c r="G90" i="1"/>
  <c r="C90" i="1"/>
  <c r="D87" i="1"/>
  <c r="D88" i="1"/>
  <c r="D86" i="1"/>
  <c r="B90" i="1"/>
  <c r="C81" i="1"/>
  <c r="E81" i="1"/>
  <c r="B81" i="1"/>
  <c r="F79" i="1"/>
  <c r="B84" i="1"/>
  <c r="G79" i="1"/>
  <c r="G77" i="1"/>
  <c r="F77" i="1"/>
  <c r="D78" i="1"/>
  <c r="F78" i="1" s="1"/>
  <c r="D79" i="1"/>
  <c r="D77" i="1"/>
  <c r="G72" i="1"/>
  <c r="G73" i="1"/>
  <c r="G71" i="1"/>
  <c r="G60" i="1"/>
  <c r="G61" i="1"/>
  <c r="G62" i="1"/>
  <c r="G63" i="1"/>
  <c r="G64" i="1"/>
  <c r="G65" i="1"/>
  <c r="G66" i="1"/>
  <c r="G67" i="1"/>
  <c r="G59" i="1"/>
  <c r="D72" i="1"/>
  <c r="D73" i="1"/>
  <c r="D71" i="1"/>
  <c r="F72" i="1"/>
  <c r="F73" i="1"/>
  <c r="F71" i="1"/>
  <c r="F60" i="1"/>
  <c r="F61" i="1"/>
  <c r="F62" i="1"/>
  <c r="F63" i="1"/>
  <c r="F64" i="1"/>
  <c r="F65" i="1"/>
  <c r="F66" i="1"/>
  <c r="F67" i="1"/>
  <c r="F59" i="1"/>
  <c r="D60" i="1"/>
  <c r="D61" i="1"/>
  <c r="D62" i="1"/>
  <c r="D63" i="1"/>
  <c r="D64" i="1"/>
  <c r="D65" i="1"/>
  <c r="D66" i="1"/>
  <c r="D67" i="1"/>
  <c r="D59" i="1"/>
  <c r="G50" i="1"/>
  <c r="G51" i="1"/>
  <c r="G52" i="1"/>
  <c r="G53" i="1"/>
  <c r="G54" i="1"/>
  <c r="G55" i="1"/>
  <c r="G49" i="1"/>
  <c r="F50" i="1"/>
  <c r="F51" i="1"/>
  <c r="F52" i="1"/>
  <c r="F53" i="1"/>
  <c r="F54" i="1"/>
  <c r="F55" i="1"/>
  <c r="F49" i="1"/>
  <c r="D50" i="1"/>
  <c r="D51" i="1"/>
  <c r="D52" i="1"/>
  <c r="D53" i="1"/>
  <c r="D54" i="1"/>
  <c r="D55" i="1"/>
  <c r="G35" i="1"/>
  <c r="G36" i="1"/>
  <c r="G37" i="1"/>
  <c r="G38" i="1"/>
  <c r="G39" i="1"/>
  <c r="G40" i="1"/>
  <c r="G41" i="1"/>
  <c r="G42" i="1"/>
  <c r="G43" i="1"/>
  <c r="G44" i="1"/>
  <c r="G45" i="1"/>
  <c r="G34" i="1"/>
  <c r="F34" i="1"/>
  <c r="D49" i="1"/>
  <c r="F35" i="1"/>
  <c r="F36" i="1"/>
  <c r="F37" i="1"/>
  <c r="F38" i="1"/>
  <c r="F39" i="1"/>
  <c r="F40" i="1"/>
  <c r="F41" i="1"/>
  <c r="F42" i="1"/>
  <c r="F43" i="1"/>
  <c r="F44" i="1"/>
  <c r="F45" i="1"/>
  <c r="D35" i="1"/>
  <c r="D36" i="1"/>
  <c r="D37" i="1"/>
  <c r="D38" i="1"/>
  <c r="D39" i="1"/>
  <c r="D40" i="1"/>
  <c r="D41" i="1"/>
  <c r="D42" i="1"/>
  <c r="D43" i="1"/>
  <c r="D44" i="1"/>
  <c r="D45" i="1"/>
  <c r="D34" i="1"/>
  <c r="E98" i="1" l="1"/>
  <c r="F98" i="1"/>
  <c r="C98" i="1"/>
  <c r="B98" i="1"/>
  <c r="G98" i="1" s="1"/>
  <c r="D90" i="1"/>
  <c r="D98" i="1" s="1"/>
  <c r="F81" i="1"/>
  <c r="D81" i="1"/>
  <c r="G78" i="1"/>
  <c r="G81" i="1" s="1"/>
  <c r="G19" i="1" l="1"/>
  <c r="G20" i="1"/>
  <c r="G21" i="1"/>
  <c r="G22" i="1"/>
  <c r="G23" i="1"/>
  <c r="G24" i="1"/>
  <c r="G25" i="1"/>
  <c r="G26" i="1"/>
  <c r="G27" i="1"/>
  <c r="G28" i="1"/>
  <c r="G29" i="1"/>
  <c r="G30" i="1"/>
  <c r="G18" i="1"/>
  <c r="D19" i="1"/>
  <c r="D26" i="1"/>
  <c r="F19" i="1"/>
  <c r="F20" i="1"/>
  <c r="F21" i="1"/>
  <c r="F22" i="1"/>
  <c r="F23" i="1"/>
  <c r="F24" i="1"/>
  <c r="F25" i="1"/>
  <c r="F26" i="1"/>
  <c r="F27" i="1"/>
  <c r="F28" i="1"/>
  <c r="F29" i="1"/>
  <c r="F30" i="1"/>
  <c r="F18" i="1"/>
  <c r="E75" i="1" l="1"/>
  <c r="C75" i="1"/>
  <c r="B75" i="1"/>
  <c r="E69" i="1"/>
  <c r="C69" i="1"/>
  <c r="B69" i="1"/>
  <c r="E57" i="1"/>
  <c r="C57" i="1"/>
  <c r="B57" i="1"/>
  <c r="E47" i="1"/>
  <c r="C47" i="1"/>
  <c r="B47" i="1"/>
  <c r="E32" i="1"/>
  <c r="C32" i="1"/>
  <c r="B32" i="1"/>
  <c r="D29" i="1"/>
  <c r="D22" i="1"/>
  <c r="D20" i="1"/>
  <c r="D18" i="1"/>
  <c r="E83" i="1" l="1"/>
  <c r="C83" i="1"/>
  <c r="C100" i="1" s="1"/>
  <c r="B83" i="1"/>
  <c r="F75" i="1"/>
  <c r="G57" i="1"/>
  <c r="D47" i="1"/>
  <c r="D75" i="1"/>
  <c r="D32" i="1"/>
  <c r="D57" i="1"/>
  <c r="D69" i="1"/>
  <c r="D83" i="1" l="1"/>
  <c r="D100" i="1" s="1"/>
  <c r="E100" i="1"/>
  <c r="F69" i="1"/>
  <c r="G75" i="1"/>
  <c r="F57" i="1"/>
  <c r="G69" i="1"/>
  <c r="G47" i="1"/>
  <c r="F47" i="1"/>
  <c r="G32" i="1"/>
  <c r="F32" i="1"/>
  <c r="F83" i="1" l="1"/>
  <c r="F84" i="1" s="1"/>
  <c r="G83" i="1"/>
  <c r="G84" i="1" s="1"/>
  <c r="G100" i="1" l="1"/>
  <c r="F100" i="1"/>
</calcChain>
</file>

<file path=xl/comments1.xml><?xml version="1.0" encoding="utf-8"?>
<comments xmlns="http://schemas.openxmlformats.org/spreadsheetml/2006/main">
  <authors>
    <author>roy.baker</author>
    <author>nicole.gibson</author>
    <author>James, Claudette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 xml:space="preserve">equivilent to old M88 700 code on LAFIS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under LA from 1st January 2011</t>
        </r>
      </text>
    </comment>
    <comment ref="A44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A86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2010</t>
        </r>
      </text>
    </comment>
    <comment ref="A87" authorId="2" shapeId="0">
      <text>
        <r>
          <rPr>
            <b/>
            <sz val="9"/>
            <color indexed="81"/>
            <rFont val="Tahoma"/>
            <family val="2"/>
          </rPr>
          <t>James, Claudette:</t>
        </r>
        <r>
          <rPr>
            <sz val="9"/>
            <color indexed="81"/>
            <rFont val="Tahoma"/>
            <family val="2"/>
          </rPr>
          <t xml:space="preserve">
maintained from 1st April 2016</t>
        </r>
      </text>
    </comment>
  </commentList>
</comments>
</file>

<file path=xl/comments2.xml><?xml version="1.0" encoding="utf-8"?>
<comments xmlns="http://schemas.openxmlformats.org/spreadsheetml/2006/main">
  <authors>
    <author>Support</author>
  </authors>
  <commentList>
    <comment ref="B9" authorId="0" shapeId="0">
      <text>
        <r>
          <rPr>
            <sz val="9"/>
            <color indexed="81"/>
            <rFont val="Tahoma"/>
            <family val="2"/>
          </rPr>
          <t xml:space="preserve">School Funding Option, DFE No. and Cost Centre will populate automatically when School is chosen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Original Budget, Balance forward and Budget remainder figures to be taken from the latest Integra Report
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How much income &amp; expenditure is expected for each CFR.  Figures should include the Posting Summary which will be submitted with this return.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Comment on all variances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>
  <authors>
    <author>roy.baker</author>
    <author>nicole.gibson</author>
    <author>James, Claudette</author>
  </authors>
  <commentList>
    <comment ref="E2" authorId="0" shapeId="0">
      <text>
        <r>
          <rPr>
            <b/>
            <sz val="8"/>
            <color indexed="81"/>
            <rFont val="Tahoma"/>
            <family val="2"/>
          </rPr>
          <t xml:space="preserve">equivilent to old M88 700 code on LAFIS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A16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under LA from 1st January 2011</t>
        </r>
      </text>
    </comment>
    <comment ref="A47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07</t>
        </r>
      </text>
    </comment>
    <comment ref="A88" authorId="1" shapeId="0">
      <text>
        <r>
          <rPr>
            <b/>
            <sz val="8"/>
            <color indexed="81"/>
            <rFont val="Tahoma"/>
            <family val="2"/>
          </rPr>
          <t>nicole.gibson:</t>
        </r>
        <r>
          <rPr>
            <sz val="8"/>
            <color indexed="81"/>
            <rFont val="Tahoma"/>
            <family val="2"/>
          </rPr>
          <t xml:space="preserve">
opened September 2010</t>
        </r>
      </text>
    </comment>
    <comment ref="A89" authorId="2" shapeId="0">
      <text>
        <r>
          <rPr>
            <b/>
            <sz val="9"/>
            <color indexed="81"/>
            <rFont val="Tahoma"/>
            <family val="2"/>
          </rPr>
          <t>James, Claudette:</t>
        </r>
        <r>
          <rPr>
            <sz val="9"/>
            <color indexed="81"/>
            <rFont val="Tahoma"/>
            <family val="2"/>
          </rPr>
          <t xml:space="preserve">
maintained from 1st April 2016</t>
        </r>
      </text>
    </comment>
  </commentList>
</comments>
</file>

<file path=xl/sharedStrings.xml><?xml version="1.0" encoding="utf-8"?>
<sst xmlns="http://schemas.openxmlformats.org/spreadsheetml/2006/main" count="483" uniqueCount="204">
  <si>
    <t xml:space="preserve"> </t>
  </si>
  <si>
    <t>(A)</t>
  </si>
  <si>
    <t>(B)</t>
  </si>
  <si>
    <t>(D)</t>
  </si>
  <si>
    <t xml:space="preserve">
CFR_Code</t>
  </si>
  <si>
    <t xml:space="preserve">Original
Budget  </t>
  </si>
  <si>
    <t>Bal Fwd</t>
  </si>
  <si>
    <t>Budget Remainder</t>
  </si>
  <si>
    <r>
      <rPr>
        <b/>
        <u/>
        <sz val="10"/>
        <rFont val="Arial"/>
        <family val="2"/>
      </rPr>
      <t>Forecast  Planned Income &amp; Expenditure</t>
    </r>
    <r>
      <rPr>
        <b/>
        <sz val="10"/>
        <rFont val="Arial"/>
        <family val="2"/>
      </rPr>
      <t xml:space="preserve">   (to Year End)</t>
    </r>
  </si>
  <si>
    <t>Comments</t>
  </si>
  <si>
    <t>Revenue Balance B/forward</t>
  </si>
  <si>
    <t>I01 - Funds Delegated by LA</t>
  </si>
  <si>
    <t>I03 - SEN Funding</t>
  </si>
  <si>
    <t>I05 - Pupil Premium Grant</t>
  </si>
  <si>
    <t>I06 - Other Government Grants</t>
  </si>
  <si>
    <t>I09 - Income from Catering</t>
  </si>
  <si>
    <t>I12 - Income - Contributions</t>
  </si>
  <si>
    <t>I13 - Donations/Private Funds</t>
  </si>
  <si>
    <t>I18 - Addit Grants for Schools</t>
  </si>
  <si>
    <t>CFR Revenue Income (Excl Bal)</t>
  </si>
  <si>
    <t>E01 - Teaching Staff</t>
  </si>
  <si>
    <t>E02 - Supply Teaching Staff</t>
  </si>
  <si>
    <t>E03 - Education Support Staff</t>
  </si>
  <si>
    <t>E04 - Premises Staff</t>
  </si>
  <si>
    <t>E05 - Admin &amp; Clerical</t>
  </si>
  <si>
    <t>E07 - Other Staff</t>
  </si>
  <si>
    <t>E08 - Indirect Employee Exp</t>
  </si>
  <si>
    <t>E09 - Staff Training/Develpmnt</t>
  </si>
  <si>
    <t>E10 - Supply Teacher Insurance</t>
  </si>
  <si>
    <t>E11 - Staff Related Insurance</t>
  </si>
  <si>
    <t xml:space="preserve">CFR Employee Expenditure </t>
  </si>
  <si>
    <t>E12 - Bldg Maint/Improvement</t>
  </si>
  <si>
    <t>E13 - Grounds Maint/Improvemnt</t>
  </si>
  <si>
    <t>E14 - Cleaning &amp; Caretaking</t>
  </si>
  <si>
    <t>E15 - Water &amp; Sewerage</t>
  </si>
  <si>
    <t>E16 - Energy</t>
  </si>
  <si>
    <t>E17 - Rates</t>
  </si>
  <si>
    <t>E18 - Other Occupation Costs</t>
  </si>
  <si>
    <t xml:space="preserve">CFR Premises Expenditure </t>
  </si>
  <si>
    <t>E19 - Learning Resources</t>
  </si>
  <si>
    <t>E20 - ICT Learning Resources</t>
  </si>
  <si>
    <t>E22 - Administrative Supplies</t>
  </si>
  <si>
    <t>E23 - Other Insurance Premiums</t>
  </si>
  <si>
    <t>E24 - Special Facilities</t>
  </si>
  <si>
    <t>E25 - Catering Supplies</t>
  </si>
  <si>
    <t xml:space="preserve">E29 - </t>
  </si>
  <si>
    <t>E32 - Catering Supplies</t>
  </si>
  <si>
    <t xml:space="preserve">CFR Supplies &amp; Services </t>
  </si>
  <si>
    <t>E26 - Agency Supply Teachers</t>
  </si>
  <si>
    <t>E27 - Prof Services-Curriculum</t>
  </si>
  <si>
    <t>E28 - Prof Services-Other</t>
  </si>
  <si>
    <t xml:space="preserve">CFR Agency &amp; Contr Serv </t>
  </si>
  <si>
    <t>Contingency</t>
  </si>
  <si>
    <t xml:space="preserve">Revenue Projects Future Years </t>
  </si>
  <si>
    <t xml:space="preserve">CFR Holding </t>
  </si>
  <si>
    <t>CFR2 Revenue Expenditure: TOTAL</t>
  </si>
  <si>
    <t>Revenue Balance C/forward</t>
  </si>
  <si>
    <t>Capital Balance B/forward</t>
  </si>
  <si>
    <t>CI01 - Capital Income</t>
  </si>
  <si>
    <t>CI03 - Private Capital Income</t>
  </si>
  <si>
    <t xml:space="preserve">CI04 - Direct Revenue Financing </t>
  </si>
  <si>
    <t>CFR Capital Income (Excl Bal)</t>
  </si>
  <si>
    <t xml:space="preserve">CE01 - Land &amp; Buildings </t>
  </si>
  <si>
    <t>CE02 - Construction, Conversion &amp; Renovation</t>
  </si>
  <si>
    <t>CE03 - Vehicles Plant Equipment &amp; Machinery</t>
  </si>
  <si>
    <t>CE04 - Information &amp; Communication &amp; Technology</t>
  </si>
  <si>
    <t xml:space="preserve">CFR Capital Expenditure </t>
  </si>
  <si>
    <t>Capital Balance C/forward</t>
  </si>
  <si>
    <t>TOTAL</t>
  </si>
  <si>
    <t>Page 1 of 1</t>
  </si>
  <si>
    <t xml:space="preserve">I verify that the information given is a true and complete statement. </t>
  </si>
  <si>
    <t>Signed</t>
  </si>
  <si>
    <t>Name</t>
  </si>
  <si>
    <t>Date</t>
  </si>
  <si>
    <t>I02 - Funds for 6th Form Students</t>
  </si>
  <si>
    <t xml:space="preserve">I07 - Other Grants &amp; Payments </t>
  </si>
  <si>
    <t>I08 - Income -Facilities &amp; Servs</t>
  </si>
  <si>
    <t>I10 - Supply Teacher Insurance</t>
  </si>
  <si>
    <t>I11 - Other Insurance Claims</t>
  </si>
  <si>
    <t xml:space="preserve">E06 - Catering Staff </t>
  </si>
  <si>
    <t xml:space="preserve">E21 - Exam Fees </t>
  </si>
  <si>
    <t>E31 - Community Focussed School Staff</t>
  </si>
  <si>
    <t>Cash at Bank GL</t>
  </si>
  <si>
    <t>Akiva</t>
  </si>
  <si>
    <t>Beis Yaakov</t>
  </si>
  <si>
    <t>Beit Shvidler</t>
  </si>
  <si>
    <t>Blessed Dominic RC School</t>
  </si>
  <si>
    <t>Edgware Primary</t>
  </si>
  <si>
    <t>Friern Barnet School</t>
  </si>
  <si>
    <t>JCoSS</t>
  </si>
  <si>
    <t>Martin Primary</t>
  </si>
  <si>
    <t>Moss Hall Nursery</t>
  </si>
  <si>
    <t>St. Mary's &amp; St. Johns Primary</t>
  </si>
  <si>
    <t xml:space="preserve">London Boroguh of Barnet </t>
  </si>
  <si>
    <t xml:space="preserve">Quarterly Return Period </t>
  </si>
  <si>
    <t xml:space="preserve">Choose a Period </t>
  </si>
  <si>
    <t>Quarter 1:  Month 1 - 3</t>
  </si>
  <si>
    <t>Quarter 2:  Month 4 - 6</t>
  </si>
  <si>
    <t>Quarter 3:  Month 7 - 9</t>
  </si>
  <si>
    <t>Quarter 4:  Month 10 - 12</t>
  </si>
  <si>
    <t>Standard School List as at April 2018</t>
  </si>
  <si>
    <t>Option</t>
  </si>
  <si>
    <t>Cost Centre</t>
  </si>
  <si>
    <t>DfE NO.</t>
  </si>
  <si>
    <t>Brookhill Nursery *</t>
  </si>
  <si>
    <t>A</t>
  </si>
  <si>
    <t>Hampden Way Nursery *</t>
  </si>
  <si>
    <t>St Margaret's Nursery *</t>
  </si>
  <si>
    <t>* BEYA</t>
  </si>
  <si>
    <t>C</t>
  </si>
  <si>
    <t>All Saints' CE (N20)</t>
  </si>
  <si>
    <t>All Saints' CE (NW2)</t>
  </si>
  <si>
    <t xml:space="preserve">Annunciation RC Infant </t>
  </si>
  <si>
    <t xml:space="preserve">Annunciation RC Junior </t>
  </si>
  <si>
    <t>Barnfield</t>
  </si>
  <si>
    <t>D</t>
  </si>
  <si>
    <t>Bell Lane</t>
  </si>
  <si>
    <t>Brookland Infant</t>
  </si>
  <si>
    <t>Brookland Junior</t>
  </si>
  <si>
    <t xml:space="preserve">Brunswick Park </t>
  </si>
  <si>
    <t xml:space="preserve">Chalgrove </t>
  </si>
  <si>
    <t xml:space="preserve">Childs Hill </t>
  </si>
  <si>
    <t xml:space="preserve">Christ Church </t>
  </si>
  <si>
    <t xml:space="preserve">Church Hill </t>
  </si>
  <si>
    <t xml:space="preserve">Colindale </t>
  </si>
  <si>
    <t>Coppetts Wood</t>
  </si>
  <si>
    <t>Courtland</t>
  </si>
  <si>
    <t>Cromer Road</t>
  </si>
  <si>
    <t>Danegrove</t>
  </si>
  <si>
    <t>B</t>
  </si>
  <si>
    <t>Deansbrook Infant</t>
  </si>
  <si>
    <t>Dollis Infant</t>
  </si>
  <si>
    <t xml:space="preserve">Dollis Junior </t>
  </si>
  <si>
    <t>Fairway</t>
  </si>
  <si>
    <t>Foulds</t>
  </si>
  <si>
    <t>Frith Manor</t>
  </si>
  <si>
    <t xml:space="preserve">Garden Suburb Infant </t>
  </si>
  <si>
    <t>Garden Suburb Junior</t>
  </si>
  <si>
    <t>Goldbeaters</t>
  </si>
  <si>
    <t xml:space="preserve">Hasmonean Primary </t>
  </si>
  <si>
    <t>Hollickwood</t>
  </si>
  <si>
    <t>Holly Park</t>
  </si>
  <si>
    <t xml:space="preserve">Holy Trinity </t>
  </si>
  <si>
    <t>Livingstone</t>
  </si>
  <si>
    <t>Manorside</t>
  </si>
  <si>
    <t>Mathilda Marks Kennedy</t>
  </si>
  <si>
    <t>Menorah Foundation</t>
  </si>
  <si>
    <t>Menorah Primary</t>
  </si>
  <si>
    <t>Monken Hadley</t>
  </si>
  <si>
    <t>Monkfrith</t>
  </si>
  <si>
    <t>Moss Hall Infant</t>
  </si>
  <si>
    <t>Moss Hall Junior</t>
  </si>
  <si>
    <t>Northside</t>
  </si>
  <si>
    <t>Orion</t>
  </si>
  <si>
    <t>Osidge</t>
  </si>
  <si>
    <t>Our Lady of Lourdes</t>
  </si>
  <si>
    <t xml:space="preserve">Pardes House </t>
  </si>
  <si>
    <t>Queenswell Infant</t>
  </si>
  <si>
    <t>Queenswell Junior</t>
  </si>
  <si>
    <t>Rosh Pinah</t>
  </si>
  <si>
    <t>Sacks Morasha</t>
  </si>
  <si>
    <t>Sacred Heart RC</t>
  </si>
  <si>
    <t>St. Agnes' RC</t>
  </si>
  <si>
    <t>St. Andrew's CE</t>
  </si>
  <si>
    <t>St. Catherine's RC</t>
  </si>
  <si>
    <t>St. John's CE (N11)</t>
  </si>
  <si>
    <t>St. John's CE (N20)</t>
  </si>
  <si>
    <t>St. Joseph's RC Primary</t>
  </si>
  <si>
    <t>St. Mary's CE (EN4)</t>
  </si>
  <si>
    <t>St. Mary's CE (N3)</t>
  </si>
  <si>
    <t>St. Paul's CE (N11)</t>
  </si>
  <si>
    <t>St. Paul's CE (NW7)</t>
  </si>
  <si>
    <t>St. Theresa's</t>
  </si>
  <si>
    <t>St. Vincent's</t>
  </si>
  <si>
    <t>Sunnyfields</t>
  </si>
  <si>
    <t>Trent CE</t>
  </si>
  <si>
    <t>Tudor</t>
  </si>
  <si>
    <t>Underhill School</t>
  </si>
  <si>
    <t>Wessex Gardens</t>
  </si>
  <si>
    <t>Whitings Hill</t>
  </si>
  <si>
    <t>Woodcroft</t>
  </si>
  <si>
    <t>Woodridge</t>
  </si>
  <si>
    <t>Finchley Catholic High</t>
  </si>
  <si>
    <t>Menorah High School for Girls</t>
  </si>
  <si>
    <t>St James' Catholic High</t>
  </si>
  <si>
    <t>St. Michael's Catholic Grammar</t>
  </si>
  <si>
    <t>Mapledown</t>
  </si>
  <si>
    <t xml:space="preserve">Northway </t>
  </si>
  <si>
    <t>Oakleigh</t>
  </si>
  <si>
    <t>Northgate</t>
  </si>
  <si>
    <t>Pavillion</t>
  </si>
  <si>
    <t>* Schools with a Childrens' Centre</t>
  </si>
  <si>
    <t>Total No. of Schools as at April 2018</t>
  </si>
  <si>
    <t xml:space="preserve">CHOOSE YOUR SCHOOL </t>
  </si>
  <si>
    <t>BEYA</t>
  </si>
  <si>
    <t>DFE No.</t>
  </si>
  <si>
    <t>COST CENTRE:</t>
  </si>
  <si>
    <t xml:space="preserve">FUNDING OPTION </t>
  </si>
  <si>
    <t>(C)</t>
  </si>
  <si>
    <t xml:space="preserve">Variance against Original Budget (D-A) </t>
  </si>
  <si>
    <t>SCHOOL BUDGET FORECAST REPORT</t>
  </si>
  <si>
    <t>Year End Position</t>
  </si>
  <si>
    <t>E30 - Direct Revenue Financing</t>
  </si>
  <si>
    <t>Choose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</si>
</sst>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[Red]\(#,##0.00\)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99999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9"/>
      <color indexed="8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8"/>
      <name val="Arial"/>
      <family val="2"/>
    </font>
    <font>
      <b/>
      <strike/>
      <sz val="14"/>
      <name val="Arial"/>
      <family val="2"/>
    </font>
    <font>
      <strike/>
      <sz val="12"/>
      <name val="Arial"/>
      <family val="2"/>
    </font>
    <font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0" tint="-0.34998626667073579"/>
      <name val="Arial"/>
      <family val="2"/>
    </font>
    <font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43" fontId="6" fillId="0" borderId="0" applyFont="0" applyFill="0" applyBorder="0" applyAlignment="0" applyProtection="0"/>
    <xf numFmtId="0" fontId="12" fillId="0" borderId="0">
      <alignment vertical="top"/>
    </xf>
    <xf numFmtId="0" fontId="14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0" fontId="20" fillId="24" borderId="24" xfId="0" applyFont="1" applyFill="1" applyBorder="1" applyProtection="1">
      <protection locked="0"/>
    </xf>
    <xf numFmtId="0" fontId="19" fillId="24" borderId="24" xfId="0" applyFont="1" applyFill="1" applyBorder="1" applyProtection="1">
      <protection locked="0"/>
    </xf>
    <xf numFmtId="0" fontId="7" fillId="0" borderId="33" xfId="0" applyFont="1" applyBorder="1"/>
    <xf numFmtId="0" fontId="0" fillId="0" borderId="33" xfId="0" applyBorder="1"/>
    <xf numFmtId="0" fontId="23" fillId="0" borderId="0" xfId="0" applyFont="1"/>
    <xf numFmtId="0" fontId="0" fillId="25" borderId="0" xfId="0" applyFill="1"/>
    <xf numFmtId="0" fontId="0" fillId="26" borderId="0" xfId="0" applyFill="1"/>
    <xf numFmtId="0" fontId="24" fillId="27" borderId="33" xfId="0" applyFont="1" applyFill="1" applyBorder="1"/>
    <xf numFmtId="0" fontId="24" fillId="27" borderId="33" xfId="0" applyFont="1" applyFill="1" applyBorder="1" applyAlignment="1">
      <alignment horizontal="center"/>
    </xf>
    <xf numFmtId="0" fontId="10" fillId="27" borderId="33" xfId="0" applyFont="1" applyFill="1" applyBorder="1"/>
    <xf numFmtId="0" fontId="0" fillId="27" borderId="33" xfId="0" applyFill="1" applyBorder="1" applyAlignment="1">
      <alignment horizontal="center"/>
    </xf>
    <xf numFmtId="0" fontId="0" fillId="27" borderId="33" xfId="0" applyFill="1" applyBorder="1"/>
    <xf numFmtId="0" fontId="7" fillId="0" borderId="33" xfId="0" applyFont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10" fillId="0" borderId="33" xfId="0" applyFont="1" applyFill="1" applyBorder="1"/>
    <xf numFmtId="0" fontId="25" fillId="0" borderId="33" xfId="0" applyFont="1" applyFill="1" applyBorder="1"/>
    <xf numFmtId="0" fontId="0" fillId="0" borderId="33" xfId="0" applyBorder="1" applyAlignment="1" applyProtection="1">
      <alignment horizontal="center"/>
    </xf>
    <xf numFmtId="0" fontId="26" fillId="0" borderId="33" xfId="0" applyFont="1" applyBorder="1" applyAlignment="1" applyProtection="1">
      <alignment horizontal="center"/>
    </xf>
    <xf numFmtId="0" fontId="26" fillId="0" borderId="33" xfId="0" applyFont="1" applyBorder="1"/>
    <xf numFmtId="0" fontId="23" fillId="0" borderId="33" xfId="0" applyFont="1" applyBorder="1"/>
    <xf numFmtId="0" fontId="23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23" fillId="0" borderId="33" xfId="0" applyFont="1" applyFill="1" applyBorder="1"/>
    <xf numFmtId="0" fontId="23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3" fillId="0" borderId="0" xfId="0" applyFont="1" applyFill="1"/>
    <xf numFmtId="0" fontId="10" fillId="0" borderId="0" xfId="0" applyFont="1" applyFill="1"/>
    <xf numFmtId="0" fontId="2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7" fontId="12" fillId="0" borderId="14" xfId="2" applyNumberFormat="1" applyFont="1" applyBorder="1" applyAlignment="1" applyProtection="1">
      <alignment horizontal="right" vertical="top"/>
    </xf>
    <xf numFmtId="37" fontId="12" fillId="0" borderId="0" xfId="2" applyNumberFormat="1" applyFont="1" applyBorder="1" applyAlignment="1" applyProtection="1">
      <alignment horizontal="right" vertical="top"/>
    </xf>
    <xf numFmtId="37" fontId="12" fillId="22" borderId="16" xfId="2" applyNumberFormat="1" applyFont="1" applyFill="1" applyBorder="1" applyAlignment="1" applyProtection="1">
      <alignment horizontal="right" vertical="top"/>
    </xf>
    <xf numFmtId="0" fontId="12" fillId="0" borderId="15" xfId="2" applyBorder="1" applyProtection="1">
      <alignment vertical="top"/>
    </xf>
    <xf numFmtId="0" fontId="12" fillId="0" borderId="0" xfId="2" applyBorder="1" applyProtection="1">
      <alignment vertical="top"/>
    </xf>
    <xf numFmtId="37" fontId="13" fillId="28" borderId="14" xfId="2" applyNumberFormat="1" applyFont="1" applyFill="1" applyBorder="1" applyAlignment="1" applyProtection="1">
      <alignment horizontal="right" vertical="top"/>
    </xf>
    <xf numFmtId="37" fontId="13" fillId="28" borderId="17" xfId="2" applyNumberFormat="1" applyFont="1" applyFill="1" applyBorder="1" applyAlignment="1" applyProtection="1">
      <alignment horizontal="right" vertical="top"/>
    </xf>
    <xf numFmtId="37" fontId="0" fillId="0" borderId="0" xfId="2" applyNumberFormat="1" applyFont="1" applyBorder="1" applyAlignment="1" applyProtection="1">
      <alignment horizontal="right" vertical="top"/>
    </xf>
    <xf numFmtId="37" fontId="13" fillId="28" borderId="15" xfId="2" applyNumberFormat="1" applyFont="1" applyFill="1" applyBorder="1" applyAlignment="1" applyProtection="1">
      <alignment horizontal="right" vertical="top"/>
    </xf>
    <xf numFmtId="37" fontId="13" fillId="0" borderId="14" xfId="2" applyNumberFormat="1" applyFont="1" applyFill="1" applyBorder="1" applyAlignment="1" applyProtection="1">
      <alignment horizontal="right" vertical="top"/>
    </xf>
    <xf numFmtId="37" fontId="13" fillId="0" borderId="0" xfId="2" applyNumberFormat="1" applyFont="1" applyFill="1" applyBorder="1" applyAlignment="1" applyProtection="1">
      <alignment horizontal="right" vertical="top"/>
    </xf>
    <xf numFmtId="37" fontId="13" fillId="0" borderId="15" xfId="2" applyNumberFormat="1" applyFont="1" applyFill="1" applyBorder="1" applyAlignment="1" applyProtection="1">
      <alignment horizontal="right" vertical="top"/>
    </xf>
    <xf numFmtId="37" fontId="13" fillId="28" borderId="16" xfId="2" applyNumberFormat="1" applyFont="1" applyFill="1" applyBorder="1" applyAlignment="1" applyProtection="1">
      <alignment horizontal="right" vertical="top"/>
    </xf>
    <xf numFmtId="37" fontId="13" fillId="0" borderId="16" xfId="2" applyNumberFormat="1" applyFont="1" applyFill="1" applyBorder="1" applyAlignment="1" applyProtection="1">
      <alignment horizontal="right" vertical="top"/>
    </xf>
    <xf numFmtId="0" fontId="12" fillId="0" borderId="0" xfId="2" applyFill="1" applyBorder="1" applyProtection="1">
      <alignment vertical="top"/>
    </xf>
    <xf numFmtId="37" fontId="13" fillId="28" borderId="13" xfId="2" applyNumberFormat="1" applyFont="1" applyFill="1" applyBorder="1" applyAlignment="1" applyProtection="1">
      <alignment horizontal="right" vertical="top"/>
    </xf>
    <xf numFmtId="37" fontId="13" fillId="28" borderId="19" xfId="2" applyNumberFormat="1" applyFont="1" applyFill="1" applyBorder="1" applyAlignment="1" applyProtection="1">
      <alignment horizontal="right" vertical="top"/>
    </xf>
    <xf numFmtId="0" fontId="12" fillId="0" borderId="14" xfId="2" applyBorder="1" applyAlignment="1" applyProtection="1">
      <alignment horizontal="center" vertical="top" wrapText="1" readingOrder="1"/>
    </xf>
    <xf numFmtId="0" fontId="12" fillId="0" borderId="16" xfId="2" applyBorder="1" applyProtection="1">
      <alignment vertical="top"/>
    </xf>
    <xf numFmtId="37" fontId="12" fillId="0" borderId="16" xfId="2" applyNumberFormat="1" applyFont="1" applyBorder="1" applyAlignment="1" applyProtection="1">
      <alignment horizontal="right" vertical="top"/>
    </xf>
    <xf numFmtId="37" fontId="9" fillId="23" borderId="14" xfId="2" applyNumberFormat="1" applyFont="1" applyFill="1" applyBorder="1" applyAlignment="1" applyProtection="1">
      <alignment horizontal="right" vertical="top"/>
    </xf>
    <xf numFmtId="0" fontId="12" fillId="0" borderId="16" xfId="2" applyFill="1" applyBorder="1" applyProtection="1">
      <alignment vertical="top"/>
    </xf>
    <xf numFmtId="37" fontId="13" fillId="28" borderId="10" xfId="2" applyNumberFormat="1" applyFont="1" applyFill="1" applyBorder="1" applyAlignment="1" applyProtection="1">
      <alignment horizontal="right" vertical="top"/>
    </xf>
    <xf numFmtId="0" fontId="0" fillId="0" borderId="0" xfId="0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7" fillId="28" borderId="36" xfId="0" applyFont="1" applyFill="1" applyBorder="1" applyProtection="1">
      <protection locked="0"/>
    </xf>
    <xf numFmtId="0" fontId="7" fillId="28" borderId="38" xfId="0" applyFont="1" applyFill="1" applyBorder="1" applyAlignment="1" applyProtection="1">
      <alignment horizontal="center" wrapText="1"/>
      <protection locked="0"/>
    </xf>
    <xf numFmtId="0" fontId="0" fillId="0" borderId="2" xfId="0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28" borderId="37" xfId="0" applyNumberFormat="1" applyFont="1" applyFill="1" applyBorder="1" applyAlignment="1" applyProtection="1">
      <alignment horizontal="left"/>
      <protection locked="0"/>
    </xf>
    <xf numFmtId="0" fontId="7" fillId="28" borderId="41" xfId="0" applyFont="1" applyFill="1" applyBorder="1" applyAlignment="1" applyProtection="1">
      <alignment horizontal="center"/>
      <protection locked="0"/>
    </xf>
    <xf numFmtId="22" fontId="9" fillId="0" borderId="2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28" borderId="36" xfId="0" applyFont="1" applyFill="1" applyBorder="1" applyAlignment="1" applyProtection="1">
      <alignment horizontal="left"/>
      <protection locked="0"/>
    </xf>
    <xf numFmtId="0" fontId="7" fillId="28" borderId="38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28" borderId="3" xfId="0" applyFont="1" applyFill="1" applyBorder="1" applyAlignment="1" applyProtection="1">
      <alignment horizontal="center" vertical="center" wrapText="1" readingOrder="1"/>
      <protection locked="0"/>
    </xf>
    <xf numFmtId="0" fontId="11" fillId="28" borderId="4" xfId="0" applyFont="1" applyFill="1" applyBorder="1" applyAlignment="1" applyProtection="1">
      <alignment horizontal="center" vertical="center" wrapText="1" readingOrder="1"/>
      <protection locked="0"/>
    </xf>
    <xf numFmtId="0" fontId="11" fillId="28" borderId="5" xfId="0" applyFont="1" applyFill="1" applyBorder="1" applyAlignment="1" applyProtection="1">
      <alignment horizontal="center" vertical="center" wrapText="1" readingOrder="1"/>
      <protection locked="0"/>
    </xf>
    <xf numFmtId="0" fontId="9" fillId="28" borderId="5" xfId="0" applyFont="1" applyFill="1" applyBorder="1" applyAlignment="1" applyProtection="1">
      <alignment horizontal="center" vertical="top" wrapText="1" readingOrder="1"/>
      <protection locked="0"/>
    </xf>
    <xf numFmtId="0" fontId="11" fillId="28" borderId="42" xfId="0" applyFont="1" applyFill="1" applyBorder="1" applyAlignment="1" applyProtection="1">
      <alignment horizontal="center" vertical="center" wrapText="1" readingOrder="1"/>
      <protection locked="0"/>
    </xf>
    <xf numFmtId="0" fontId="11" fillId="28" borderId="8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28" borderId="9" xfId="0" applyFont="1" applyFill="1" applyBorder="1" applyAlignment="1" applyProtection="1">
      <alignment horizontal="center" vertical="center" wrapText="1" readingOrder="1"/>
      <protection locked="0"/>
    </xf>
    <xf numFmtId="0" fontId="11" fillId="28" borderId="10" xfId="0" applyFont="1" applyFill="1" applyBorder="1" applyAlignment="1" applyProtection="1">
      <alignment horizontal="center" vertical="center" wrapText="1" readingOrder="1"/>
      <protection locked="0"/>
    </xf>
    <xf numFmtId="0" fontId="11" fillId="28" borderId="11" xfId="0" applyFont="1" applyFill="1" applyBorder="1" applyAlignment="1" applyProtection="1">
      <alignment horizontal="center" vertical="center" wrapText="1" readingOrder="1"/>
      <protection locked="0"/>
    </xf>
    <xf numFmtId="0" fontId="11" fillId="28" borderId="11" xfId="0" applyFont="1" applyFill="1" applyBorder="1" applyAlignment="1" applyProtection="1">
      <alignment horizontal="center" vertical="top" wrapText="1" readingOrder="1"/>
      <protection locked="0"/>
    </xf>
    <xf numFmtId="0" fontId="11" fillId="28" borderId="43" xfId="0" applyFont="1" applyFill="1" applyBorder="1" applyAlignment="1" applyProtection="1">
      <alignment horizontal="center" vertical="center" wrapText="1" readingOrder="1"/>
      <protection locked="0"/>
    </xf>
    <xf numFmtId="0" fontId="11" fillId="28" borderId="12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3" fontId="9" fillId="0" borderId="0" xfId="1" applyFont="1" applyFill="1" applyBorder="1" applyAlignment="1" applyProtection="1">
      <alignment vertical="center"/>
      <protection locked="0"/>
    </xf>
    <xf numFmtId="0" fontId="13" fillId="28" borderId="28" xfId="2" applyFont="1" applyFill="1" applyBorder="1" applyAlignment="1" applyProtection="1">
      <alignment horizontal="left" vertical="top" wrapText="1" readingOrder="1"/>
      <protection locked="0"/>
    </xf>
    <xf numFmtId="37" fontId="13" fillId="28" borderId="29" xfId="2" applyNumberFormat="1" applyFont="1" applyFill="1" applyBorder="1" applyAlignment="1" applyProtection="1">
      <alignment horizontal="right" vertical="top"/>
      <protection locked="0"/>
    </xf>
    <xf numFmtId="0" fontId="12" fillId="0" borderId="4" xfId="2" applyBorder="1" applyAlignment="1" applyProtection="1">
      <alignment horizontal="center" vertical="top" wrapText="1" readingOrder="1"/>
      <protection locked="0"/>
    </xf>
    <xf numFmtId="0" fontId="12" fillId="0" borderId="4" xfId="2" applyFill="1" applyBorder="1" applyAlignment="1" applyProtection="1">
      <alignment horizontal="center" vertical="top" wrapText="1" readingOrder="1"/>
      <protection locked="0"/>
    </xf>
    <xf numFmtId="0" fontId="12" fillId="0" borderId="6" xfId="2" applyFill="1" applyBorder="1" applyProtection="1">
      <alignment vertical="top"/>
      <protection locked="0"/>
    </xf>
    <xf numFmtId="0" fontId="12" fillId="0" borderId="7" xfId="2" applyFill="1" applyBorder="1" applyProtection="1">
      <alignment vertical="top"/>
      <protection locked="0"/>
    </xf>
    <xf numFmtId="0" fontId="14" fillId="0" borderId="8" xfId="3" applyNumberFormat="1" applyFill="1" applyBorder="1" applyProtection="1">
      <protection locked="0"/>
    </xf>
    <xf numFmtId="0" fontId="14" fillId="0" borderId="0" xfId="3" applyNumberFormat="1" applyFill="1" applyBorder="1" applyProtection="1">
      <protection locked="0"/>
    </xf>
    <xf numFmtId="0" fontId="14" fillId="0" borderId="0" xfId="3" applyFill="1" applyBorder="1" applyProtection="1">
      <protection locked="0"/>
    </xf>
    <xf numFmtId="164" fontId="14" fillId="0" borderId="0" xfId="3" applyNumberFormat="1" applyFill="1" applyBorder="1" applyProtection="1">
      <protection locked="0"/>
    </xf>
    <xf numFmtId="0" fontId="12" fillId="0" borderId="30" xfId="2" applyFont="1" applyBorder="1" applyAlignment="1" applyProtection="1">
      <alignment horizontal="left" vertical="top" wrapText="1"/>
      <protection locked="0"/>
    </xf>
    <xf numFmtId="37" fontId="12" fillId="0" borderId="14" xfId="2" applyNumberFormat="1" applyFont="1" applyBorder="1" applyAlignment="1" applyProtection="1">
      <alignment horizontal="right" vertical="top"/>
      <protection locked="0"/>
    </xf>
    <xf numFmtId="0" fontId="14" fillId="0" borderId="16" xfId="3" applyNumberFormat="1" applyFill="1" applyBorder="1" applyProtection="1">
      <protection locked="0"/>
    </xf>
    <xf numFmtId="0" fontId="14" fillId="0" borderId="0" xfId="3" applyNumberFormat="1" applyFill="1" applyProtection="1">
      <protection locked="0"/>
    </xf>
    <xf numFmtId="0" fontId="14" fillId="0" borderId="0" xfId="3" applyFill="1" applyProtection="1">
      <protection locked="0"/>
    </xf>
    <xf numFmtId="164" fontId="14" fillId="0" borderId="0" xfId="3" applyNumberFormat="1" applyFill="1" applyProtection="1">
      <protection locked="0"/>
    </xf>
    <xf numFmtId="0" fontId="12" fillId="0" borderId="15" xfId="2" applyBorder="1" applyProtection="1">
      <alignment vertical="top"/>
      <protection locked="0"/>
    </xf>
    <xf numFmtId="0" fontId="12" fillId="0" borderId="0" xfId="2" applyBorder="1" applyProtection="1">
      <alignment vertical="top"/>
      <protection locked="0"/>
    </xf>
    <xf numFmtId="0" fontId="14" fillId="0" borderId="18" xfId="3" applyNumberFormat="1" applyFill="1" applyBorder="1" applyProtection="1">
      <protection locked="0"/>
    </xf>
    <xf numFmtId="0" fontId="13" fillId="28" borderId="30" xfId="2" applyFont="1" applyFill="1" applyBorder="1" applyAlignment="1" applyProtection="1">
      <alignment horizontal="left" vertical="top" wrapText="1" readingOrder="1"/>
      <protection locked="0"/>
    </xf>
    <xf numFmtId="37" fontId="13" fillId="28" borderId="14" xfId="2" applyNumberFormat="1" applyFont="1" applyFill="1" applyBorder="1" applyAlignment="1" applyProtection="1">
      <alignment horizontal="right" vertical="top"/>
      <protection locked="0"/>
    </xf>
    <xf numFmtId="0" fontId="14" fillId="28" borderId="16" xfId="3" applyNumberFormat="1" applyFill="1" applyBorder="1" applyProtection="1">
      <protection locked="0"/>
    </xf>
    <xf numFmtId="0" fontId="14" fillId="28" borderId="18" xfId="3" applyNumberFormat="1" applyFill="1" applyBorder="1" applyProtection="1">
      <protection locked="0"/>
    </xf>
    <xf numFmtId="0" fontId="13" fillId="0" borderId="30" xfId="2" applyFont="1" applyFill="1" applyBorder="1" applyAlignment="1" applyProtection="1">
      <alignment horizontal="left" vertical="top" wrapText="1" readingOrder="1"/>
      <protection locked="0"/>
    </xf>
    <xf numFmtId="37" fontId="13" fillId="0" borderId="14" xfId="2" applyNumberFormat="1" applyFont="1" applyFill="1" applyBorder="1" applyAlignment="1" applyProtection="1">
      <alignment horizontal="right" vertical="top"/>
      <protection locked="0"/>
    </xf>
    <xf numFmtId="43" fontId="15" fillId="0" borderId="18" xfId="3" applyNumberFormat="1" applyFont="1" applyFill="1" applyBorder="1" applyProtection="1">
      <protection locked="0"/>
    </xf>
    <xf numFmtId="0" fontId="0" fillId="28" borderId="18" xfId="0" applyNumberFormat="1" applyFill="1" applyBorder="1" applyProtection="1">
      <protection locked="0"/>
    </xf>
    <xf numFmtId="0" fontId="0" fillId="0" borderId="0" xfId="0" applyNumberFormat="1" applyFill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18" xfId="0" applyNumberFormat="1" applyFill="1" applyBorder="1" applyProtection="1">
      <protection locked="0"/>
    </xf>
    <xf numFmtId="43" fontId="9" fillId="28" borderId="18" xfId="0" applyNumberFormat="1" applyFont="1" applyFill="1" applyBorder="1" applyProtection="1">
      <protection locked="0"/>
    </xf>
    <xf numFmtId="43" fontId="9" fillId="0" borderId="18" xfId="0" applyNumberFormat="1" applyFont="1" applyFill="1" applyBorder="1" applyProtection="1">
      <protection locked="0"/>
    </xf>
    <xf numFmtId="43" fontId="0" fillId="0" borderId="18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Protection="1">
      <protection locked="0"/>
    </xf>
    <xf numFmtId="0" fontId="12" fillId="0" borderId="15" xfId="2" applyFill="1" applyBorder="1" applyProtection="1">
      <alignment vertical="top"/>
      <protection locked="0"/>
    </xf>
    <xf numFmtId="0" fontId="12" fillId="0" borderId="0" xfId="2" applyFill="1" applyBorder="1" applyProtection="1">
      <alignment vertical="top"/>
      <protection locked="0"/>
    </xf>
    <xf numFmtId="0" fontId="13" fillId="28" borderId="31" xfId="2" applyFont="1" applyFill="1" applyBorder="1" applyAlignment="1" applyProtection="1">
      <alignment horizontal="left" vertical="top" wrapText="1" readingOrder="1"/>
      <protection locked="0"/>
    </xf>
    <xf numFmtId="37" fontId="13" fillId="28" borderId="13" xfId="2" applyNumberFormat="1" applyFont="1" applyFill="1" applyBorder="1" applyAlignment="1" applyProtection="1">
      <alignment horizontal="right" vertical="top"/>
      <protection locked="0"/>
    </xf>
    <xf numFmtId="37" fontId="30" fillId="28" borderId="14" xfId="2" applyNumberFormat="1" applyFont="1" applyFill="1" applyBorder="1" applyAlignment="1" applyProtection="1">
      <alignment horizontal="right" vertical="top"/>
      <protection locked="0"/>
    </xf>
    <xf numFmtId="43" fontId="9" fillId="28" borderId="8" xfId="0" applyNumberFormat="1" applyFont="1" applyFill="1" applyBorder="1" applyProtection="1">
      <protection locked="0"/>
    </xf>
    <xf numFmtId="0" fontId="12" fillId="0" borderId="14" xfId="2" applyBorder="1" applyAlignment="1" applyProtection="1">
      <alignment horizontal="center" vertical="top" wrapText="1" readingOrder="1"/>
      <protection locked="0"/>
    </xf>
    <xf numFmtId="0" fontId="13" fillId="22" borderId="30" xfId="2" applyFont="1" applyFill="1" applyBorder="1" applyAlignment="1" applyProtection="1">
      <alignment horizontal="left" vertical="top" wrapText="1" readingOrder="1"/>
      <protection locked="0"/>
    </xf>
    <xf numFmtId="37" fontId="9" fillId="23" borderId="14" xfId="2" applyNumberFormat="1" applyFont="1" applyFill="1" applyBorder="1" applyAlignment="1" applyProtection="1">
      <alignment horizontal="right" vertical="top"/>
      <protection locked="0"/>
    </xf>
    <xf numFmtId="0" fontId="13" fillId="28" borderId="9" xfId="2" applyFont="1" applyFill="1" applyBorder="1" applyAlignment="1" applyProtection="1">
      <alignment horizontal="left" vertical="top" wrapText="1" readingOrder="1"/>
      <protection locked="0"/>
    </xf>
    <xf numFmtId="37" fontId="13" fillId="28" borderId="10" xfId="2" applyNumberFormat="1" applyFont="1" applyFill="1" applyBorder="1" applyAlignment="1" applyProtection="1">
      <alignment horizontal="right" vertical="top"/>
      <protection locked="0"/>
    </xf>
    <xf numFmtId="0" fontId="0" fillId="28" borderId="32" xfId="0" applyNumberFormat="1" applyFill="1" applyBorder="1" applyProtection="1">
      <protection locked="0"/>
    </xf>
    <xf numFmtId="0" fontId="12" fillId="0" borderId="0" xfId="2" applyProtection="1">
      <alignment vertical="top"/>
      <protection locked="0"/>
    </xf>
    <xf numFmtId="0" fontId="16" fillId="0" borderId="0" xfId="2" applyFont="1" applyAlignment="1" applyProtection="1">
      <alignment horizontal="right"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8" fillId="24" borderId="20" xfId="0" applyFont="1" applyFill="1" applyBorder="1" applyAlignment="1" applyProtection="1">
      <alignment horizontal="left" wrapText="1"/>
      <protection locked="0"/>
    </xf>
    <xf numFmtId="0" fontId="18" fillId="24" borderId="21" xfId="0" applyFont="1" applyFill="1" applyBorder="1" applyAlignment="1" applyProtection="1">
      <alignment horizontal="left" wrapText="1"/>
      <protection locked="0"/>
    </xf>
    <xf numFmtId="0" fontId="18" fillId="24" borderId="22" xfId="0" applyFont="1" applyFill="1" applyBorder="1" applyAlignment="1" applyProtection="1">
      <alignment horizontal="left" wrapText="1"/>
      <protection locked="0"/>
    </xf>
    <xf numFmtId="0" fontId="19" fillId="24" borderId="23" xfId="0" applyFont="1" applyFill="1" applyBorder="1" applyProtection="1">
      <protection locked="0"/>
    </xf>
    <xf numFmtId="0" fontId="19" fillId="24" borderId="0" xfId="0" applyFont="1" applyFill="1" applyBorder="1" applyProtection="1">
      <protection locked="0"/>
    </xf>
    <xf numFmtId="0" fontId="0" fillId="24" borderId="0" xfId="0" applyFill="1" applyBorder="1" applyProtection="1">
      <protection locked="0"/>
    </xf>
    <xf numFmtId="0" fontId="0" fillId="24" borderId="0" xfId="0" applyFill="1" applyBorder="1" applyAlignment="1" applyProtection="1">
      <alignment horizontal="left"/>
      <protection locked="0"/>
    </xf>
    <xf numFmtId="0" fontId="0" fillId="24" borderId="24" xfId="0" applyFill="1" applyBorder="1" applyAlignment="1" applyProtection="1">
      <alignment horizontal="left"/>
      <protection locked="0"/>
    </xf>
    <xf numFmtId="0" fontId="18" fillId="24" borderId="23" xfId="0" applyFont="1" applyFill="1" applyBorder="1" applyAlignment="1" applyProtection="1">
      <alignment horizontal="left"/>
      <protection locked="0"/>
    </xf>
    <xf numFmtId="0" fontId="18" fillId="24" borderId="0" xfId="0" applyFont="1" applyFill="1" applyBorder="1" applyAlignment="1" applyProtection="1">
      <alignment horizontal="left"/>
      <protection locked="0"/>
    </xf>
    <xf numFmtId="0" fontId="18" fillId="24" borderId="24" xfId="0" applyFont="1" applyFill="1" applyBorder="1" applyAlignment="1" applyProtection="1">
      <protection locked="0"/>
    </xf>
    <xf numFmtId="0" fontId="18" fillId="24" borderId="23" xfId="0" applyFont="1" applyFill="1" applyBorder="1" applyProtection="1">
      <protection locked="0"/>
    </xf>
    <xf numFmtId="0" fontId="18" fillId="24" borderId="24" xfId="0" applyFont="1" applyFill="1" applyBorder="1" applyAlignment="1" applyProtection="1">
      <alignment horizontal="left"/>
      <protection locked="0"/>
    </xf>
    <xf numFmtId="0" fontId="18" fillId="24" borderId="25" xfId="0" applyFont="1" applyFill="1" applyBorder="1" applyAlignment="1" applyProtection="1">
      <alignment horizontal="left"/>
      <protection locked="0"/>
    </xf>
    <xf numFmtId="0" fontId="18" fillId="24" borderId="26" xfId="0" applyFont="1" applyFill="1" applyBorder="1" applyAlignment="1" applyProtection="1">
      <alignment horizontal="left"/>
      <protection locked="0"/>
    </xf>
    <xf numFmtId="0" fontId="18" fillId="24" borderId="27" xfId="0" applyFont="1" applyFill="1" applyBorder="1" applyAlignment="1" applyProtection="1">
      <alignment horizontal="left"/>
      <protection locked="0"/>
    </xf>
    <xf numFmtId="43" fontId="9" fillId="0" borderId="0" xfId="0" applyNumberFormat="1" applyFont="1" applyFill="1" applyProtection="1">
      <protection locked="0"/>
    </xf>
    <xf numFmtId="0" fontId="8" fillId="29" borderId="38" xfId="0" applyFont="1" applyFill="1" applyBorder="1" applyProtection="1">
      <protection locked="0"/>
    </xf>
    <xf numFmtId="0" fontId="8" fillId="29" borderId="39" xfId="0" applyFont="1" applyFill="1" applyBorder="1" applyProtection="1">
      <protection locked="0"/>
    </xf>
    <xf numFmtId="0" fontId="8" fillId="29" borderId="40" xfId="0" applyFont="1" applyFill="1" applyBorder="1" applyProtection="1">
      <protection locked="0"/>
    </xf>
    <xf numFmtId="0" fontId="7" fillId="29" borderId="34" xfId="0" applyFont="1" applyFill="1" applyBorder="1" applyAlignment="1" applyProtection="1">
      <protection locked="0"/>
    </xf>
    <xf numFmtId="0" fontId="7" fillId="29" borderId="35" xfId="0" applyFont="1" applyFill="1" applyBorder="1" applyAlignment="1" applyProtection="1">
      <protection locked="0"/>
    </xf>
  </cellXfs>
  <cellStyles count="54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Comma" xfId="1" builtinId="3"/>
    <cellStyle name="Comma 2" xfId="22"/>
    <cellStyle name="Comma 2 2" xfId="23"/>
    <cellStyle name="Comma 3" xfId="24"/>
    <cellStyle name="Comma 4" xfId="25"/>
    <cellStyle name="Neutral 2" xfId="26"/>
    <cellStyle name="Normal" xfId="0" builtinId="0"/>
    <cellStyle name="Normal 10" xfId="27"/>
    <cellStyle name="Normal 10 2" xfId="28"/>
    <cellStyle name="Normal 11" xfId="29"/>
    <cellStyle name="Normal 12" xfId="30"/>
    <cellStyle name="Normal 12 2" xfId="31"/>
    <cellStyle name="Normal 13" xfId="32"/>
    <cellStyle name="Normal 13 2" xfId="33"/>
    <cellStyle name="Normal 14" xfId="34"/>
    <cellStyle name="Normal 15" xfId="3"/>
    <cellStyle name="Normal 16" xfId="2"/>
    <cellStyle name="Normal 2" xfId="35"/>
    <cellStyle name="Normal 3" xfId="36"/>
    <cellStyle name="Normal 3 2" xfId="37"/>
    <cellStyle name="Normal 3 2 2" xfId="38"/>
    <cellStyle name="Normal 3 3" xfId="39"/>
    <cellStyle name="Normal 3 4" xfId="40"/>
    <cellStyle name="Normal 4" xfId="41"/>
    <cellStyle name="Normal 4 2" xfId="42"/>
    <cellStyle name="Normal 5" xfId="43"/>
    <cellStyle name="Normal 5 2" xfId="44"/>
    <cellStyle name="Normal 6" xfId="45"/>
    <cellStyle name="Normal 6 2" xfId="46"/>
    <cellStyle name="Normal 7" xfId="47"/>
    <cellStyle name="Normal 8" xfId="48"/>
    <cellStyle name="Normal 9" xfId="49"/>
    <cellStyle name="Normal 9 2" xfId="50"/>
    <cellStyle name="Note 2" xfId="51"/>
    <cellStyle name="Note 2 2" xfId="52"/>
    <cellStyle name="Title 2" xfId="53"/>
  </cellStyles>
  <dxfs count="1">
    <dxf>
      <font>
        <color auto="1"/>
      </font>
    </dxf>
  </dxfs>
  <tableStyles count="0" defaultTableStyle="TableStyleMedium2" defaultPivotStyle="PivotStyleLight16"/>
  <colors>
    <mruColors>
      <color rgb="FFD6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33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333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9</xdr:row>
          <xdr:rowOff>190500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999999"/>
                  </a:solidFill>
                  <a:latin typeface="Arial"/>
                  <a:cs typeface="Arial"/>
                </a:rPr>
                <a:t>Back to Front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9</xdr:row>
          <xdr:rowOff>190500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999999"/>
                  </a:solidFill>
                  <a:latin typeface="Arial"/>
                  <a:cs typeface="Arial"/>
                </a:rPr>
                <a:t>Back to Front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38100</xdr:rowOff>
        </xdr:from>
        <xdr:to>
          <xdr:col>0</xdr:col>
          <xdr:colOff>0</xdr:colOff>
          <xdr:row>9</xdr:row>
          <xdr:rowOff>190500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999999"/>
                  </a:solidFill>
                  <a:latin typeface="Arial"/>
                  <a:cs typeface="Arial"/>
                </a:rPr>
                <a:t>Back to Front Sheet</a:t>
              </a:r>
            </a:p>
          </xdr:txBody>
        </xdr:sp>
        <xdr:clientData fPrintsWithSheet="0"/>
      </xdr:twoCellAnchor>
    </mc:Choice>
    <mc:Fallback/>
  </mc:AlternateContent>
  <xdr:twoCellAnchor>
    <xdr:from>
      <xdr:col>10</xdr:col>
      <xdr:colOff>0</xdr:colOff>
      <xdr:row>8</xdr:row>
      <xdr:rowOff>0</xdr:rowOff>
    </xdr:from>
    <xdr:to>
      <xdr:col>14</xdr:col>
      <xdr:colOff>0</xdr:colOff>
      <xdr:row>12</xdr:row>
      <xdr:rowOff>95251</xdr:rowOff>
    </xdr:to>
    <xdr:sp macro="[3]!Printrep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822781" y="833438"/>
          <a:ext cx="1702594" cy="107156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chemeClr val="accent6">
                  <a:lumMod val="20000"/>
                  <a:lumOff val="80000"/>
                </a:schemeClr>
              </a:solidFill>
              <a:latin typeface="Calibri"/>
            </a:rPr>
            <a:t>Print  Report  on One Page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chools%20accountancy\CASH%20BOOK%20RECONCILIATIONS\SAP%20Reports%20for%20E-Transfer\2012-2013\Report%20test%2017-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s%20accountancy/General%20Info/School%20List/Standard%20School%20List%20-%20as%20at%20April%2016%20with%20Funding%20Op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scilla.williams\Desktop\Quarterly%20Return%20-%20Draft%20V1.0%2016.3.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Per1 (2)"/>
      <sheetName val="TrPer1"/>
      <sheetName val="PivotActual1"/>
      <sheetName val="PivPlan2"/>
      <sheetName val="Rep1"/>
      <sheetName val="Rep2"/>
      <sheetName val="Rep3"/>
      <sheetName val="Rep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Academies"/>
      <sheetName val="bank code"/>
      <sheetName val="2015"/>
    </sheetNames>
    <sheetDataSet>
      <sheetData sheetId="0"/>
      <sheetData sheetId="1"/>
      <sheetData sheetId="2">
        <row r="4">
          <cell r="B4">
            <v>11094</v>
          </cell>
          <cell r="C4">
            <v>938701</v>
          </cell>
          <cell r="D4" t="str">
            <v>Akiva</v>
          </cell>
        </row>
        <row r="5">
          <cell r="B5">
            <v>10042</v>
          </cell>
          <cell r="C5">
            <v>938664</v>
          </cell>
          <cell r="D5" t="str">
            <v>All Saints' CE School (N20)</v>
          </cell>
        </row>
        <row r="6">
          <cell r="B6">
            <v>10040</v>
          </cell>
          <cell r="C6">
            <v>938652</v>
          </cell>
          <cell r="D6" t="str">
            <v>All Saints' CE School (NW2)</v>
          </cell>
        </row>
        <row r="7">
          <cell r="B7">
            <v>10043</v>
          </cell>
          <cell r="C7">
            <v>938665</v>
          </cell>
          <cell r="D7" t="str">
            <v>Annunciation RC Infant School</v>
          </cell>
        </row>
        <row r="8">
          <cell r="B8">
            <v>10117</v>
          </cell>
          <cell r="C8">
            <v>938677</v>
          </cell>
          <cell r="D8" t="str">
            <v>Annunciation RC Junior School</v>
          </cell>
        </row>
        <row r="9">
          <cell r="B9">
            <v>10044</v>
          </cell>
          <cell r="C9">
            <v>938605</v>
          </cell>
          <cell r="D9" t="str">
            <v>Barnfield School</v>
          </cell>
        </row>
        <row r="10">
          <cell r="B10">
            <v>10128</v>
          </cell>
          <cell r="C10">
            <v>938651</v>
          </cell>
          <cell r="D10" t="str">
            <v>Beis Yaakov</v>
          </cell>
        </row>
        <row r="11">
          <cell r="B11">
            <v>11278</v>
          </cell>
          <cell r="C11">
            <v>938702</v>
          </cell>
          <cell r="D11" t="str">
            <v>Beit Shvidler</v>
          </cell>
        </row>
        <row r="12">
          <cell r="B12">
            <v>10045</v>
          </cell>
          <cell r="C12">
            <v>938606</v>
          </cell>
          <cell r="D12" t="str">
            <v>Bell Lane School</v>
          </cell>
        </row>
        <row r="13">
          <cell r="B13">
            <v>10115</v>
          </cell>
          <cell r="C13">
            <v>938674</v>
          </cell>
          <cell r="D13" t="str">
            <v>Blessed Dominic RC School</v>
          </cell>
        </row>
        <row r="14">
          <cell r="B14">
            <v>10047</v>
          </cell>
          <cell r="C14">
            <v>938608</v>
          </cell>
          <cell r="D14" t="str">
            <v>Brookland Infant School</v>
          </cell>
        </row>
        <row r="15">
          <cell r="B15">
            <v>10046</v>
          </cell>
          <cell r="C15">
            <v>938607</v>
          </cell>
          <cell r="D15" t="str">
            <v>Brookland Junior School</v>
          </cell>
        </row>
        <row r="16">
          <cell r="B16">
            <v>10048</v>
          </cell>
          <cell r="C16">
            <v>938609</v>
          </cell>
          <cell r="D16" t="str">
            <v>Brunswick Park School</v>
          </cell>
        </row>
        <row r="17">
          <cell r="B17">
            <v>10118</v>
          </cell>
          <cell r="C17">
            <v>938642</v>
          </cell>
          <cell r="D17" t="str">
            <v>Chalgrove School</v>
          </cell>
        </row>
        <row r="18">
          <cell r="B18">
            <v>10049</v>
          </cell>
          <cell r="C18">
            <v>938610</v>
          </cell>
          <cell r="D18" t="str">
            <v>Childs Hill School</v>
          </cell>
        </row>
        <row r="19">
          <cell r="B19">
            <v>10050</v>
          </cell>
          <cell r="C19">
            <v>938653</v>
          </cell>
          <cell r="D19" t="str">
            <v>Christ Church CE School</v>
          </cell>
        </row>
        <row r="20">
          <cell r="B20">
            <v>10051</v>
          </cell>
          <cell r="C20">
            <v>938611</v>
          </cell>
          <cell r="D20" t="str">
            <v>Church Hill School</v>
          </cell>
        </row>
        <row r="21">
          <cell r="B21">
            <v>10054</v>
          </cell>
          <cell r="C21">
            <v>938612</v>
          </cell>
          <cell r="D21" t="str">
            <v>Colindale School</v>
          </cell>
        </row>
        <row r="22">
          <cell r="B22">
            <v>10055</v>
          </cell>
          <cell r="C22">
            <v>938613</v>
          </cell>
          <cell r="D22" t="str">
            <v>Coppetts Wood School</v>
          </cell>
        </row>
        <row r="23">
          <cell r="B23">
            <v>10056</v>
          </cell>
          <cell r="C23">
            <v>938614</v>
          </cell>
          <cell r="D23" t="str">
            <v>Courtland School</v>
          </cell>
        </row>
        <row r="24">
          <cell r="B24">
            <v>10057</v>
          </cell>
          <cell r="C24">
            <v>938615</v>
          </cell>
          <cell r="D24" t="str">
            <v>Cromer Road School</v>
          </cell>
        </row>
        <row r="25">
          <cell r="B25">
            <v>10083</v>
          </cell>
          <cell r="C25">
            <v>938646</v>
          </cell>
          <cell r="D25" t="str">
            <v>Danegrove School</v>
          </cell>
        </row>
        <row r="26">
          <cell r="B26">
            <v>10059</v>
          </cell>
          <cell r="C26">
            <v>938617</v>
          </cell>
          <cell r="D26" t="str">
            <v>Deansbrook Infant School</v>
          </cell>
        </row>
        <row r="27">
          <cell r="B27">
            <v>10061</v>
          </cell>
          <cell r="C27">
            <v>938618</v>
          </cell>
          <cell r="D27" t="str">
            <v>Dollis Infant School</v>
          </cell>
        </row>
        <row r="28">
          <cell r="B28">
            <v>10060</v>
          </cell>
          <cell r="C28">
            <v>938686</v>
          </cell>
          <cell r="D28" t="str">
            <v>Dollis Junior School</v>
          </cell>
        </row>
        <row r="29">
          <cell r="B29">
            <v>10063</v>
          </cell>
          <cell r="C29">
            <v>938620</v>
          </cell>
          <cell r="D29" t="str">
            <v>Edgware Primary</v>
          </cell>
        </row>
        <row r="30">
          <cell r="B30">
            <v>10064</v>
          </cell>
          <cell r="C30">
            <v>938621</v>
          </cell>
          <cell r="D30" t="str">
            <v>The Fairway School</v>
          </cell>
        </row>
        <row r="31">
          <cell r="B31">
            <v>10065</v>
          </cell>
          <cell r="C31">
            <v>938622</v>
          </cell>
          <cell r="D31" t="str">
            <v>Foulds School</v>
          </cell>
        </row>
        <row r="32">
          <cell r="B32">
            <v>10066</v>
          </cell>
          <cell r="C32">
            <v>938623</v>
          </cell>
          <cell r="D32" t="str">
            <v>Frith Manor School</v>
          </cell>
        </row>
        <row r="33">
          <cell r="B33">
            <v>10068</v>
          </cell>
          <cell r="C33">
            <v>938625</v>
          </cell>
          <cell r="D33" t="str">
            <v>Garden Suburb Infant School</v>
          </cell>
        </row>
        <row r="34">
          <cell r="B34">
            <v>10067</v>
          </cell>
          <cell r="C34">
            <v>938624</v>
          </cell>
          <cell r="D34" t="str">
            <v>Garden Suburb Junior School</v>
          </cell>
        </row>
        <row r="35">
          <cell r="B35">
            <v>10069</v>
          </cell>
          <cell r="C35">
            <v>938626</v>
          </cell>
          <cell r="D35" t="str">
            <v>Goldbeaters School</v>
          </cell>
        </row>
        <row r="36">
          <cell r="B36">
            <v>10121</v>
          </cell>
          <cell r="C36">
            <v>938678</v>
          </cell>
          <cell r="D36" t="str">
            <v>Hasmonean Primary School</v>
          </cell>
        </row>
        <row r="37">
          <cell r="B37">
            <v>10071</v>
          </cell>
          <cell r="C37">
            <v>938628</v>
          </cell>
          <cell r="D37" t="str">
            <v>Hollickwood School</v>
          </cell>
        </row>
        <row r="38">
          <cell r="B38">
            <v>10072</v>
          </cell>
          <cell r="C38">
            <v>938629</v>
          </cell>
          <cell r="D38" t="str">
            <v>Holly Park School</v>
          </cell>
        </row>
        <row r="39">
          <cell r="B39">
            <v>10073</v>
          </cell>
          <cell r="C39">
            <v>938654</v>
          </cell>
          <cell r="D39" t="str">
            <v>Holy Trinity CE School</v>
          </cell>
        </row>
        <row r="40">
          <cell r="B40">
            <v>10074</v>
          </cell>
          <cell r="C40">
            <v>938630</v>
          </cell>
          <cell r="D40" t="str">
            <v>Livingstone School</v>
          </cell>
        </row>
        <row r="41">
          <cell r="B41">
            <v>10075</v>
          </cell>
          <cell r="C41">
            <v>938631</v>
          </cell>
          <cell r="D41" t="str">
            <v xml:space="preserve">Manorside School </v>
          </cell>
        </row>
        <row r="42">
          <cell r="B42">
            <v>11093</v>
          </cell>
          <cell r="C42">
            <v>938700</v>
          </cell>
          <cell r="D42" t="str">
            <v>Martin Primary</v>
          </cell>
        </row>
        <row r="43">
          <cell r="B43">
            <v>10125</v>
          </cell>
          <cell r="C43">
            <v>938694</v>
          </cell>
          <cell r="D43" t="str">
            <v>Mathilda Marks Kennedy School</v>
          </cell>
        </row>
        <row r="44">
          <cell r="B44">
            <v>10126</v>
          </cell>
          <cell r="C44">
            <v>938695</v>
          </cell>
          <cell r="D44" t="str">
            <v>Menorah Foundation School</v>
          </cell>
        </row>
        <row r="45">
          <cell r="B45">
            <v>10114</v>
          </cell>
          <cell r="C45">
            <v>938676</v>
          </cell>
          <cell r="D45" t="str">
            <v>Menorah Primary School</v>
          </cell>
        </row>
        <row r="46">
          <cell r="B46">
            <v>10078</v>
          </cell>
          <cell r="C46">
            <v>938655</v>
          </cell>
          <cell r="D46" t="str">
            <v>Monken Hadley CE School</v>
          </cell>
        </row>
        <row r="47">
          <cell r="B47">
            <v>10079</v>
          </cell>
          <cell r="C47">
            <v>938632</v>
          </cell>
          <cell r="D47" t="str">
            <v>Monkfrith School</v>
          </cell>
        </row>
        <row r="48">
          <cell r="B48">
            <v>11381</v>
          </cell>
          <cell r="C48">
            <v>938703</v>
          </cell>
          <cell r="D48" t="str">
            <v>Sacks Morasha</v>
          </cell>
        </row>
        <row r="49">
          <cell r="B49">
            <v>10081</v>
          </cell>
          <cell r="C49">
            <v>938634</v>
          </cell>
          <cell r="D49" t="str">
            <v>Moss Hall Infant School</v>
          </cell>
        </row>
        <row r="50">
          <cell r="B50">
            <v>10080</v>
          </cell>
          <cell r="C50">
            <v>938633</v>
          </cell>
          <cell r="D50" t="str">
            <v>Moss Hall Junior School</v>
          </cell>
        </row>
        <row r="51">
          <cell r="B51">
            <v>10082</v>
          </cell>
          <cell r="C51">
            <v>938635</v>
          </cell>
          <cell r="D51" t="str">
            <v>Northside School</v>
          </cell>
        </row>
        <row r="52">
          <cell r="B52">
            <v>10127</v>
          </cell>
          <cell r="C52">
            <v>938649</v>
          </cell>
          <cell r="D52" t="str">
            <v>The Orion School</v>
          </cell>
        </row>
        <row r="53">
          <cell r="B53">
            <v>10084</v>
          </cell>
          <cell r="C53">
            <v>938687</v>
          </cell>
          <cell r="D53" t="str">
            <v>Osidge School</v>
          </cell>
        </row>
        <row r="54">
          <cell r="B54">
            <v>10085</v>
          </cell>
          <cell r="C54">
            <v>938666</v>
          </cell>
          <cell r="D54" t="str">
            <v>Our Lady of Lourdes RC School</v>
          </cell>
        </row>
        <row r="55">
          <cell r="B55">
            <v>10129</v>
          </cell>
          <cell r="C55">
            <v>938650</v>
          </cell>
          <cell r="D55" t="str">
            <v xml:space="preserve">Pardes House </v>
          </cell>
        </row>
        <row r="56">
          <cell r="B56">
            <v>10119</v>
          </cell>
          <cell r="C56">
            <v>938644</v>
          </cell>
          <cell r="D56" t="str">
            <v>Queenswell Infant School</v>
          </cell>
        </row>
        <row r="57">
          <cell r="B57">
            <v>10086</v>
          </cell>
          <cell r="C57">
            <v>938645</v>
          </cell>
          <cell r="D57" t="str">
            <v>Queenswell Junior School</v>
          </cell>
        </row>
        <row r="58">
          <cell r="B58">
            <v>10112</v>
          </cell>
          <cell r="C58">
            <v>938675</v>
          </cell>
          <cell r="D58" t="str">
            <v>Rosh Pinah School</v>
          </cell>
        </row>
        <row r="59">
          <cell r="B59">
            <v>10110</v>
          </cell>
          <cell r="C59">
            <v>938673</v>
          </cell>
          <cell r="D59" t="str">
            <v>Sacred Heart RC School</v>
          </cell>
        </row>
        <row r="60">
          <cell r="B60">
            <v>10087</v>
          </cell>
          <cell r="C60">
            <v>938667</v>
          </cell>
          <cell r="D60" t="str">
            <v>St. Agnes' RC School</v>
          </cell>
        </row>
        <row r="61">
          <cell r="B61">
            <v>10099</v>
          </cell>
          <cell r="C61">
            <v>938662</v>
          </cell>
          <cell r="D61" t="str">
            <v>St. Andrew's CE School</v>
          </cell>
        </row>
        <row r="62">
          <cell r="B62">
            <v>10088</v>
          </cell>
          <cell r="C62">
            <v>938668</v>
          </cell>
          <cell r="D62" t="str">
            <v>St. Catherine's RC School</v>
          </cell>
        </row>
        <row r="63">
          <cell r="B63">
            <v>10089</v>
          </cell>
          <cell r="C63">
            <v>938656</v>
          </cell>
          <cell r="D63" t="str">
            <v>St. John's CE School (N11)</v>
          </cell>
        </row>
        <row r="64">
          <cell r="B64">
            <v>10116</v>
          </cell>
          <cell r="C64">
            <v>938657</v>
          </cell>
          <cell r="D64" t="str">
            <v>St. John's CE School (N20)</v>
          </cell>
        </row>
        <row r="65">
          <cell r="B65">
            <v>10107</v>
          </cell>
          <cell r="C65">
            <v>938672</v>
          </cell>
          <cell r="D65" t="str">
            <v>St. Joseph's Primary</v>
          </cell>
        </row>
        <row r="66">
          <cell r="B66">
            <v>10093</v>
          </cell>
          <cell r="C66">
            <v>938659</v>
          </cell>
          <cell r="D66" t="str">
            <v>St. Mary's CE School (EN4)</v>
          </cell>
        </row>
        <row r="67">
          <cell r="B67">
            <v>10092</v>
          </cell>
          <cell r="C67">
            <v>938658</v>
          </cell>
          <cell r="D67" t="str">
            <v>St. Mary's CE School (N3)</v>
          </cell>
        </row>
        <row r="68">
          <cell r="B68">
            <v>10698</v>
          </cell>
          <cell r="C68">
            <v>938681</v>
          </cell>
          <cell r="D68" t="str">
            <v>St Marys &amp; St Johns Primary (NW4)</v>
          </cell>
        </row>
        <row r="69">
          <cell r="B69">
            <v>10094</v>
          </cell>
          <cell r="C69">
            <v>938660</v>
          </cell>
          <cell r="D69" t="str">
            <v>St Paul's CE School (N11)</v>
          </cell>
        </row>
        <row r="70">
          <cell r="B70">
            <v>10095</v>
          </cell>
          <cell r="C70">
            <v>938661</v>
          </cell>
          <cell r="D70" t="str">
            <v>St Paul's CE School (NW7)</v>
          </cell>
        </row>
        <row r="71">
          <cell r="B71">
            <v>10108</v>
          </cell>
          <cell r="C71">
            <v>938670</v>
          </cell>
          <cell r="D71" t="str">
            <v>St. Theresa's RC School</v>
          </cell>
        </row>
        <row r="72">
          <cell r="B72">
            <v>10096</v>
          </cell>
          <cell r="C72">
            <v>938669</v>
          </cell>
          <cell r="D72" t="str">
            <v>St. Vincent's RC School</v>
          </cell>
        </row>
        <row r="73">
          <cell r="B73">
            <v>10098</v>
          </cell>
          <cell r="C73">
            <v>938636</v>
          </cell>
          <cell r="D73" t="str">
            <v xml:space="preserve">Summerside School </v>
          </cell>
        </row>
        <row r="74">
          <cell r="B74">
            <v>10097</v>
          </cell>
          <cell r="C74">
            <v>938643</v>
          </cell>
          <cell r="D74" t="str">
            <v>Sunnyfields School</v>
          </cell>
        </row>
        <row r="75">
          <cell r="B75">
            <v>10100</v>
          </cell>
          <cell r="C75">
            <v>938663</v>
          </cell>
          <cell r="D75" t="str">
            <v>Trent CE School</v>
          </cell>
        </row>
        <row r="76">
          <cell r="B76">
            <v>10101</v>
          </cell>
          <cell r="C76">
            <v>938638</v>
          </cell>
          <cell r="D76" t="str">
            <v>Tudor School</v>
          </cell>
        </row>
        <row r="77">
          <cell r="B77">
            <v>10103</v>
          </cell>
          <cell r="C77">
            <v>938640</v>
          </cell>
          <cell r="D77" t="str">
            <v>Underhill School</v>
          </cell>
        </row>
        <row r="78">
          <cell r="B78">
            <v>10124</v>
          </cell>
          <cell r="C78">
            <v>938648</v>
          </cell>
          <cell r="D78" t="str">
            <v>Wessex Gardens School</v>
          </cell>
        </row>
        <row r="79">
          <cell r="B79">
            <v>10105</v>
          </cell>
          <cell r="C79">
            <v>938641</v>
          </cell>
          <cell r="D79" t="str">
            <v>Whitings Hill School</v>
          </cell>
        </row>
        <row r="80">
          <cell r="B80">
            <v>10123</v>
          </cell>
          <cell r="C80">
            <v>938679</v>
          </cell>
          <cell r="D80" t="str">
            <v>Woodcroft Primary School</v>
          </cell>
        </row>
        <row r="81">
          <cell r="B81">
            <v>10109</v>
          </cell>
          <cell r="C81">
            <v>938637</v>
          </cell>
          <cell r="D81" t="str">
            <v>Woodridge School</v>
          </cell>
        </row>
        <row r="82">
          <cell r="B82">
            <v>10137</v>
          </cell>
          <cell r="C82">
            <v>938692</v>
          </cell>
          <cell r="D82" t="str">
            <v>Bishop Douglass RC High</v>
          </cell>
        </row>
        <row r="83">
          <cell r="B83">
            <v>10145</v>
          </cell>
          <cell r="C83">
            <v>938690</v>
          </cell>
          <cell r="D83" t="str">
            <v>Finchley Catholic High School</v>
          </cell>
        </row>
        <row r="84">
          <cell r="B84">
            <v>10139</v>
          </cell>
          <cell r="C84">
            <v>938683</v>
          </cell>
          <cell r="D84" t="str">
            <v>Friern Barnet School</v>
          </cell>
        </row>
        <row r="85">
          <cell r="B85">
            <v>11174</v>
          </cell>
          <cell r="C85">
            <v>938693</v>
          </cell>
          <cell r="D85" t="str">
            <v>JCoSS</v>
          </cell>
        </row>
        <row r="86">
          <cell r="B86">
            <v>11513</v>
          </cell>
          <cell r="C86">
            <v>938707</v>
          </cell>
          <cell r="D86" t="str">
            <v>Menorah High School</v>
          </cell>
        </row>
        <row r="87">
          <cell r="B87">
            <v>10142</v>
          </cell>
          <cell r="C87">
            <v>938691</v>
          </cell>
          <cell r="D87" t="str">
            <v>St James' Catholic High School</v>
          </cell>
        </row>
        <row r="88">
          <cell r="B88">
            <v>10143</v>
          </cell>
          <cell r="C88">
            <v>938688</v>
          </cell>
          <cell r="D88" t="str">
            <v>St Mary's CE High School</v>
          </cell>
        </row>
        <row r="89">
          <cell r="B89">
            <v>10148</v>
          </cell>
          <cell r="C89">
            <v>938689</v>
          </cell>
          <cell r="D89" t="str">
            <v>St. Michael's Catholic Grammar School</v>
          </cell>
        </row>
        <row r="90">
          <cell r="B90">
            <v>10159</v>
          </cell>
          <cell r="C90">
            <v>938699</v>
          </cell>
          <cell r="D90" t="str">
            <v>Mapledown School</v>
          </cell>
        </row>
        <row r="91">
          <cell r="B91">
            <v>10157</v>
          </cell>
          <cell r="C91">
            <v>938697</v>
          </cell>
          <cell r="D91" t="str">
            <v>Northway School</v>
          </cell>
        </row>
        <row r="92">
          <cell r="B92">
            <v>10158</v>
          </cell>
          <cell r="C92">
            <v>938698</v>
          </cell>
          <cell r="D92" t="str">
            <v>Oakleigh School</v>
          </cell>
        </row>
        <row r="93">
          <cell r="B93">
            <v>10156</v>
          </cell>
          <cell r="C93">
            <v>938696</v>
          </cell>
          <cell r="D93" t="str">
            <v>Oak Lodge School</v>
          </cell>
        </row>
        <row r="94">
          <cell r="B94">
            <v>10130</v>
          </cell>
          <cell r="C94">
            <v>938600</v>
          </cell>
          <cell r="D94" t="str">
            <v>Brookhill Nursery School</v>
          </cell>
        </row>
        <row r="95">
          <cell r="B95">
            <v>10131</v>
          </cell>
          <cell r="C95">
            <v>938601</v>
          </cell>
          <cell r="D95" t="str">
            <v>Hampden Way Nursery School</v>
          </cell>
        </row>
        <row r="96">
          <cell r="B96">
            <v>10132</v>
          </cell>
          <cell r="C96">
            <v>938602</v>
          </cell>
          <cell r="D96" t="str">
            <v>Moss Hall Nursery School</v>
          </cell>
        </row>
        <row r="97">
          <cell r="B97">
            <v>10133</v>
          </cell>
          <cell r="C97">
            <v>938603</v>
          </cell>
          <cell r="D97" t="str">
            <v>St Margaret's Nursery School</v>
          </cell>
        </row>
        <row r="98">
          <cell r="B98">
            <v>10185</v>
          </cell>
          <cell r="C98">
            <v>938705</v>
          </cell>
          <cell r="D98" t="str">
            <v>Northgate</v>
          </cell>
        </row>
        <row r="99">
          <cell r="B99">
            <v>10188</v>
          </cell>
          <cell r="C99">
            <v>938706</v>
          </cell>
          <cell r="D99" t="str">
            <v>The Pavillion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(1)"/>
      <sheetName val="Rep Prim"/>
      <sheetName val="Rep Sec"/>
      <sheetName val="TEMPLATE"/>
      <sheetName val="check"/>
      <sheetName val="Check Original"/>
      <sheetName val="Front sheet"/>
      <sheetName val="codes"/>
      <sheetName val="Instructions"/>
      <sheetName val="Brk"/>
      <sheetName val="Hmp"/>
      <sheetName val="MHN"/>
      <sheetName val="StM"/>
      <sheetName val="AstNW2"/>
      <sheetName val="AstN20"/>
      <sheetName val="AnnI"/>
      <sheetName val="Barnf"/>
      <sheetName val="Bell"/>
      <sheetName val="BrookJ"/>
      <sheetName val="BrookI"/>
      <sheetName val="BrunsP"/>
      <sheetName val="ChildsH"/>
      <sheetName val="ChristC"/>
      <sheetName val="ChurchH"/>
      <sheetName val="Colin"/>
      <sheetName val="Coppet"/>
      <sheetName val="Court"/>
      <sheetName val="Cromer"/>
      <sheetName val="DeansI"/>
      <sheetName val="DollisJ"/>
      <sheetName val="DollisI"/>
      <sheetName val="EdgwP"/>
      <sheetName val="Fair"/>
      <sheetName val="Fould"/>
      <sheetName val="Frith"/>
      <sheetName val="GSubJ"/>
      <sheetName val="GSubI"/>
      <sheetName val="Gold"/>
      <sheetName val="Hollick"/>
      <sheetName val="HollyP"/>
      <sheetName val="Holy"/>
      <sheetName val="Living"/>
      <sheetName val="Manor"/>
      <sheetName val="Monken"/>
      <sheetName val="MonkF"/>
      <sheetName val="MHJ"/>
      <sheetName val="MHI"/>
      <sheetName val="Norths"/>
      <sheetName val="Daneg"/>
      <sheetName val="Osidge"/>
      <sheetName val="OLOL"/>
      <sheetName val="QueenJ"/>
      <sheetName val="StAgnes"/>
      <sheetName val="StCath"/>
      <sheetName val="StJohnN11"/>
      <sheetName val="StMarN3"/>
      <sheetName val="StMarEN4"/>
      <sheetName val="StPaulN11"/>
      <sheetName val="StPaulNW7"/>
      <sheetName val="StVin"/>
      <sheetName val="Sunny"/>
      <sheetName val="Summer"/>
      <sheetName val="StAndrew"/>
      <sheetName val="Trent"/>
      <sheetName val="Tudor"/>
      <sheetName val="UnderP"/>
      <sheetName val="Whiting"/>
      <sheetName val="StJosJ"/>
      <sheetName val="StThere"/>
      <sheetName val="Woodrdge"/>
      <sheetName val="Sacred"/>
      <sheetName val="RoshP"/>
      <sheetName val="MenP"/>
      <sheetName val="BDom"/>
      <sheetName val="StJohnN20"/>
      <sheetName val="AnnJ"/>
      <sheetName val="Chal"/>
      <sheetName val="QueenI"/>
      <sheetName val="HasmoP"/>
      <sheetName val="Woodcrft"/>
      <sheetName val="Wessex"/>
      <sheetName val="MMK"/>
      <sheetName val="MenF"/>
      <sheetName val="Orion"/>
      <sheetName val="BYaak"/>
      <sheetName val="Pardes"/>
      <sheetName val="StMarStJon"/>
      <sheetName val="Clare"/>
      <sheetName val="Martin"/>
      <sheetName val="Akv"/>
      <sheetName val="BeitShv"/>
      <sheetName val="Morasha"/>
      <sheetName val="BishopD"/>
      <sheetName val="FBarnet"/>
      <sheetName val="StJames"/>
      <sheetName val="StMarys"/>
      <sheetName val="FinchleyC"/>
      <sheetName val="StMichael"/>
      <sheetName val="JCoSS"/>
      <sheetName val="MenorahHigh "/>
      <sheetName val="okldg"/>
      <sheetName val="Nrthwy"/>
      <sheetName val="Oklgh"/>
      <sheetName val="Mpldwn"/>
      <sheetName val="Northg"/>
      <sheetName val="Pavilion"/>
      <sheetName val="CFR "/>
      <sheetName val="Position"/>
      <sheetName val="Quarterly Return - Draft V1"/>
    </sheetNames>
    <definedNames>
      <definedName name="back2frontsheet"/>
      <definedName name="Printre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3"/>
  </sheetPr>
  <dimension ref="A1:N145"/>
  <sheetViews>
    <sheetView workbookViewId="0">
      <pane ySplit="2" topLeftCell="A3" activePane="bottomLeft" state="frozen"/>
      <selection pane="bottomLeft" activeCell="G8" sqref="G8"/>
    </sheetView>
  </sheetViews>
  <sheetFormatPr defaultRowHeight="12.75" x14ac:dyDescent="0.2"/>
  <cols>
    <col min="1" max="1" width="31.5703125" customWidth="1"/>
    <col min="2" max="2" width="14" customWidth="1"/>
    <col min="3" max="3" width="10.5703125" style="7" customWidth="1"/>
    <col min="4" max="4" width="10.5703125" style="8" customWidth="1"/>
    <col min="5" max="5" width="10.5703125" customWidth="1"/>
  </cols>
  <sheetData>
    <row r="1" spans="1:14" ht="21" customHeight="1" x14ac:dyDescent="0.35">
      <c r="A1" s="9" t="s">
        <v>100</v>
      </c>
      <c r="B1" s="10"/>
      <c r="C1" s="11"/>
      <c r="D1" s="12"/>
      <c r="E1" s="13"/>
    </row>
    <row r="2" spans="1:14" ht="33.75" customHeight="1" x14ac:dyDescent="0.25">
      <c r="A2" s="14" t="s">
        <v>203</v>
      </c>
      <c r="B2" s="14" t="s">
        <v>101</v>
      </c>
      <c r="C2" s="15" t="s">
        <v>102</v>
      </c>
      <c r="D2" s="14" t="s">
        <v>103</v>
      </c>
      <c r="E2" s="16" t="s">
        <v>82</v>
      </c>
    </row>
    <row r="3" spans="1:14" ht="16.5" customHeight="1" x14ac:dyDescent="0.25">
      <c r="A3" s="5"/>
      <c r="B3" s="17"/>
      <c r="C3" s="18"/>
      <c r="D3" s="17"/>
      <c r="E3" s="5"/>
    </row>
    <row r="4" spans="1:14" ht="16.5" customHeight="1" x14ac:dyDescent="0.25">
      <c r="A4" s="5" t="s">
        <v>91</v>
      </c>
      <c r="B4" s="17" t="s">
        <v>105</v>
      </c>
      <c r="C4" s="18">
        <v>10132</v>
      </c>
      <c r="D4" s="20">
        <v>1002</v>
      </c>
      <c r="E4" s="5">
        <f>VLOOKUP(C4,'[2]bank code'!$B$4:$D$99,2,0)</f>
        <v>938602</v>
      </c>
    </row>
    <row r="5" spans="1:14" ht="16.5" customHeight="1" x14ac:dyDescent="0.25">
      <c r="A5" s="23" t="s">
        <v>194</v>
      </c>
      <c r="B5" s="24" t="s">
        <v>105</v>
      </c>
      <c r="C5" s="18">
        <v>10135</v>
      </c>
      <c r="D5" s="20"/>
      <c r="E5" s="5"/>
    </row>
    <row r="6" spans="1:14" ht="16.5" customHeight="1" x14ac:dyDescent="0.25">
      <c r="A6" s="25" t="s">
        <v>83</v>
      </c>
      <c r="B6" s="24" t="s">
        <v>109</v>
      </c>
      <c r="C6" s="18">
        <v>11094</v>
      </c>
      <c r="D6" s="24">
        <v>3520</v>
      </c>
      <c r="E6" s="5">
        <f>VLOOKUP(C6,'[2]bank code'!$B$4:$D$99,2,0)</f>
        <v>938701</v>
      </c>
    </row>
    <row r="7" spans="1:14" ht="16.5" customHeight="1" x14ac:dyDescent="0.25">
      <c r="A7" s="23" t="s">
        <v>110</v>
      </c>
      <c r="B7" s="24" t="s">
        <v>105</v>
      </c>
      <c r="C7" s="18">
        <v>10042</v>
      </c>
      <c r="D7" s="17">
        <v>3317</v>
      </c>
      <c r="E7" s="5">
        <f>VLOOKUP(C7,'[2]bank code'!$B$4:$D$99,2,0)</f>
        <v>938664</v>
      </c>
    </row>
    <row r="8" spans="1:14" ht="16.5" customHeight="1" x14ac:dyDescent="0.25">
      <c r="A8" s="23" t="s">
        <v>111</v>
      </c>
      <c r="B8" s="24" t="s">
        <v>105</v>
      </c>
      <c r="C8" s="18">
        <v>10040</v>
      </c>
      <c r="D8" s="17">
        <v>3300</v>
      </c>
      <c r="E8" s="5">
        <f>VLOOKUP(C8,'[2]bank code'!$B$4:$D$99,2,0)</f>
        <v>938652</v>
      </c>
    </row>
    <row r="9" spans="1:14" ht="16.5" customHeight="1" x14ac:dyDescent="0.25">
      <c r="A9" s="23" t="s">
        <v>112</v>
      </c>
      <c r="B9" s="24" t="s">
        <v>105</v>
      </c>
      <c r="C9" s="18">
        <v>10043</v>
      </c>
      <c r="D9" s="17">
        <v>3500</v>
      </c>
      <c r="E9" s="5">
        <f>VLOOKUP(C9,'[2]bank code'!$B$4:$D$99,2,0)</f>
        <v>938665</v>
      </c>
    </row>
    <row r="10" spans="1:14" ht="16.5" customHeight="1" x14ac:dyDescent="0.25">
      <c r="A10" s="23" t="s">
        <v>113</v>
      </c>
      <c r="B10" s="24" t="s">
        <v>105</v>
      </c>
      <c r="C10" s="18">
        <v>10117</v>
      </c>
      <c r="D10" s="17">
        <v>3514</v>
      </c>
      <c r="E10" s="5">
        <f>VLOOKUP(C10,'[2]bank code'!$B$4:$D$99,2,0)</f>
        <v>938677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16.5" customHeight="1" x14ac:dyDescent="0.25">
      <c r="A11" s="23" t="s">
        <v>114</v>
      </c>
      <c r="B11" s="24" t="s">
        <v>115</v>
      </c>
      <c r="C11" s="18">
        <v>10044</v>
      </c>
      <c r="D11" s="24">
        <v>2002</v>
      </c>
      <c r="E11" s="5">
        <f>VLOOKUP(C11,'[2]bank code'!$B$4:$D$99,2,0)</f>
        <v>938605</v>
      </c>
    </row>
    <row r="12" spans="1:14" ht="16.5" customHeight="1" x14ac:dyDescent="0.25">
      <c r="A12" s="5" t="s">
        <v>84</v>
      </c>
      <c r="B12" s="17" t="s">
        <v>105</v>
      </c>
      <c r="C12" s="18">
        <v>10128</v>
      </c>
      <c r="D12" s="24">
        <v>2079</v>
      </c>
      <c r="E12" s="5">
        <f>VLOOKUP(C12,'[2]bank code'!$B$4:$D$99,2,0)</f>
        <v>938651</v>
      </c>
    </row>
    <row r="13" spans="1:14" ht="16.5" customHeight="1" x14ac:dyDescent="0.25">
      <c r="A13" s="5" t="s">
        <v>85</v>
      </c>
      <c r="B13" s="17" t="s">
        <v>109</v>
      </c>
      <c r="C13" s="18">
        <v>11278</v>
      </c>
      <c r="D13" s="17">
        <v>3524</v>
      </c>
      <c r="E13" s="5">
        <f>VLOOKUP(C13,'[2]bank code'!$B$4:$D$99,2,0)</f>
        <v>938702</v>
      </c>
    </row>
    <row r="14" spans="1:14" ht="16.5" customHeight="1" x14ac:dyDescent="0.25">
      <c r="A14" s="23" t="s">
        <v>116</v>
      </c>
      <c r="B14" s="24" t="s">
        <v>105</v>
      </c>
      <c r="C14" s="18">
        <v>10045</v>
      </c>
      <c r="D14" s="24">
        <v>2003</v>
      </c>
      <c r="E14" s="5">
        <f>VLOOKUP(C14,'[2]bank code'!$B$4:$D$99,2,0)</f>
        <v>938606</v>
      </c>
    </row>
    <row r="15" spans="1:14" ht="16.5" customHeight="1" x14ac:dyDescent="0.25">
      <c r="A15" s="23" t="s">
        <v>86</v>
      </c>
      <c r="B15" s="24" t="s">
        <v>105</v>
      </c>
      <c r="C15" s="18">
        <v>10115</v>
      </c>
      <c r="D15" s="24">
        <v>3511</v>
      </c>
      <c r="E15" s="5">
        <f>VLOOKUP(C15,'[2]bank code'!$B$4:$D$99,2,0)</f>
        <v>938674</v>
      </c>
    </row>
    <row r="16" spans="1:14" ht="16.5" customHeight="1" x14ac:dyDescent="0.25">
      <c r="A16" s="23" t="s">
        <v>117</v>
      </c>
      <c r="B16" s="24" t="s">
        <v>105</v>
      </c>
      <c r="C16" s="18">
        <v>10047</v>
      </c>
      <c r="D16" s="17">
        <v>2008</v>
      </c>
      <c r="E16" s="5">
        <f>VLOOKUP(C16,'[2]bank code'!$B$4:$D$99,2,0)</f>
        <v>938608</v>
      </c>
    </row>
    <row r="17" spans="1:5" ht="16.5" customHeight="1" x14ac:dyDescent="0.25">
      <c r="A17" s="23" t="s">
        <v>118</v>
      </c>
      <c r="B17" s="24" t="s">
        <v>105</v>
      </c>
      <c r="C17" s="18">
        <v>10046</v>
      </c>
      <c r="D17" s="17">
        <v>2007</v>
      </c>
      <c r="E17" s="5">
        <f>VLOOKUP(C17,'[2]bank code'!$B$4:$D$99,2,0)</f>
        <v>938607</v>
      </c>
    </row>
    <row r="18" spans="1:5" ht="16.5" customHeight="1" x14ac:dyDescent="0.25">
      <c r="A18" s="23" t="s">
        <v>119</v>
      </c>
      <c r="B18" s="24" t="s">
        <v>105</v>
      </c>
      <c r="C18" s="18">
        <v>10048</v>
      </c>
      <c r="D18" s="17">
        <v>2009</v>
      </c>
      <c r="E18" s="5">
        <f>VLOOKUP(C18,'[2]bank code'!$B$4:$D$99,2,0)</f>
        <v>938609</v>
      </c>
    </row>
    <row r="19" spans="1:5" ht="16.5" customHeight="1" x14ac:dyDescent="0.25">
      <c r="A19" s="23" t="s">
        <v>120</v>
      </c>
      <c r="B19" s="24" t="s">
        <v>105</v>
      </c>
      <c r="C19" s="18">
        <v>10118</v>
      </c>
      <c r="D19" s="17">
        <v>2067</v>
      </c>
      <c r="E19" s="5">
        <f>VLOOKUP(C19,'[2]bank code'!$B$4:$D$99,2,0)</f>
        <v>938642</v>
      </c>
    </row>
    <row r="20" spans="1:5" ht="16.5" customHeight="1" x14ac:dyDescent="0.25">
      <c r="A20" s="23" t="s">
        <v>121</v>
      </c>
      <c r="B20" s="24" t="s">
        <v>105</v>
      </c>
      <c r="C20" s="18">
        <v>10049</v>
      </c>
      <c r="D20" s="17">
        <v>2010</v>
      </c>
      <c r="E20" s="5">
        <f>VLOOKUP(C20,'[2]bank code'!$B$4:$D$99,2,0)</f>
        <v>938610</v>
      </c>
    </row>
    <row r="21" spans="1:5" ht="16.5" customHeight="1" x14ac:dyDescent="0.25">
      <c r="A21" s="23" t="s">
        <v>122</v>
      </c>
      <c r="B21" s="24" t="s">
        <v>115</v>
      </c>
      <c r="C21" s="18">
        <v>10050</v>
      </c>
      <c r="D21" s="17">
        <v>3302</v>
      </c>
      <c r="E21" s="5">
        <f>VLOOKUP(C21,'[2]bank code'!$B$4:$D$99,2,0)</f>
        <v>938653</v>
      </c>
    </row>
    <row r="22" spans="1:5" ht="16.5" customHeight="1" x14ac:dyDescent="0.25">
      <c r="A22" s="23" t="s">
        <v>123</v>
      </c>
      <c r="B22" s="24" t="s">
        <v>105</v>
      </c>
      <c r="C22" s="18">
        <v>10051</v>
      </c>
      <c r="D22" s="17">
        <v>2011</v>
      </c>
      <c r="E22" s="5">
        <f>VLOOKUP(C22,'[2]bank code'!$B$4:$D$99,2,0)</f>
        <v>938611</v>
      </c>
    </row>
    <row r="23" spans="1:5" ht="16.5" customHeight="1" x14ac:dyDescent="0.25">
      <c r="A23" s="23" t="s">
        <v>124</v>
      </c>
      <c r="B23" s="24" t="s">
        <v>105</v>
      </c>
      <c r="C23" s="18">
        <v>10054</v>
      </c>
      <c r="D23" s="17">
        <v>2014</v>
      </c>
      <c r="E23" s="5">
        <f>VLOOKUP(C23,'[2]bank code'!$B$4:$D$99,2,0)</f>
        <v>938612</v>
      </c>
    </row>
    <row r="24" spans="1:5" ht="16.5" customHeight="1" x14ac:dyDescent="0.25">
      <c r="A24" s="23" t="s">
        <v>125</v>
      </c>
      <c r="B24" s="24" t="s">
        <v>105</v>
      </c>
      <c r="C24" s="18">
        <v>10055</v>
      </c>
      <c r="D24" s="17">
        <v>2015</v>
      </c>
      <c r="E24" s="5">
        <f>VLOOKUP(C24,'[2]bank code'!$B$4:$D$99,2,0)</f>
        <v>938613</v>
      </c>
    </row>
    <row r="25" spans="1:5" ht="16.5" customHeight="1" x14ac:dyDescent="0.25">
      <c r="A25" s="23" t="s">
        <v>126</v>
      </c>
      <c r="B25" s="24" t="s">
        <v>105</v>
      </c>
      <c r="C25" s="18">
        <v>10056</v>
      </c>
      <c r="D25" s="17">
        <v>2016</v>
      </c>
      <c r="E25" s="5">
        <f>VLOOKUP(C25,'[2]bank code'!$B$4:$D$99,2,0)</f>
        <v>938614</v>
      </c>
    </row>
    <row r="26" spans="1:5" ht="16.5" customHeight="1" x14ac:dyDescent="0.25">
      <c r="A26" s="23" t="s">
        <v>127</v>
      </c>
      <c r="B26" s="24" t="s">
        <v>105</v>
      </c>
      <c r="C26" s="18">
        <v>10057</v>
      </c>
      <c r="D26" s="17">
        <v>2017</v>
      </c>
      <c r="E26" s="5">
        <f>VLOOKUP(C26,'[2]bank code'!$B$4:$D$99,2,0)</f>
        <v>938615</v>
      </c>
    </row>
    <row r="27" spans="1:5" ht="16.5" customHeight="1" x14ac:dyDescent="0.25">
      <c r="A27" s="23" t="s">
        <v>128</v>
      </c>
      <c r="B27" s="24" t="s">
        <v>129</v>
      </c>
      <c r="C27" s="18">
        <v>10083</v>
      </c>
      <c r="D27" s="17">
        <v>2073</v>
      </c>
      <c r="E27" s="5">
        <f>VLOOKUP(C27,'[2]bank code'!$B$4:$D$99,2,0)</f>
        <v>938646</v>
      </c>
    </row>
    <row r="28" spans="1:5" ht="16.5" customHeight="1" x14ac:dyDescent="0.25">
      <c r="A28" s="23" t="s">
        <v>130</v>
      </c>
      <c r="B28" s="24" t="s">
        <v>105</v>
      </c>
      <c r="C28" s="18">
        <v>10059</v>
      </c>
      <c r="D28" s="17">
        <v>2019</v>
      </c>
      <c r="E28" s="5">
        <f>VLOOKUP(C28,'[2]bank code'!$B$4:$D$99,2,0)</f>
        <v>938617</v>
      </c>
    </row>
    <row r="29" spans="1:5" ht="16.5" customHeight="1" x14ac:dyDescent="0.25">
      <c r="A29" s="23" t="s">
        <v>131</v>
      </c>
      <c r="B29" s="24" t="s">
        <v>105</v>
      </c>
      <c r="C29" s="18">
        <v>10061</v>
      </c>
      <c r="D29" s="17">
        <v>2021</v>
      </c>
      <c r="E29" s="5">
        <f>VLOOKUP(C29,'[2]bank code'!$B$4:$D$99,2,0)</f>
        <v>938618</v>
      </c>
    </row>
    <row r="30" spans="1:5" ht="16.5" customHeight="1" x14ac:dyDescent="0.25">
      <c r="A30" s="23" t="s">
        <v>132</v>
      </c>
      <c r="B30" s="24" t="s">
        <v>129</v>
      </c>
      <c r="C30" s="18">
        <v>10060</v>
      </c>
      <c r="D30" s="17">
        <v>5200</v>
      </c>
      <c r="E30" s="5">
        <f>VLOOKUP(C30,'[2]bank code'!$B$4:$D$99,2,0)</f>
        <v>938686</v>
      </c>
    </row>
    <row r="31" spans="1:5" ht="16.5" customHeight="1" x14ac:dyDescent="0.25">
      <c r="A31" s="26" t="s">
        <v>87</v>
      </c>
      <c r="B31" s="27" t="s">
        <v>109</v>
      </c>
      <c r="C31" s="18">
        <v>10063</v>
      </c>
      <c r="D31" s="17">
        <v>2023</v>
      </c>
      <c r="E31" s="5">
        <f>VLOOKUP(C31,'[2]bank code'!$B$4:$D$99,2,0)</f>
        <v>938620</v>
      </c>
    </row>
    <row r="32" spans="1:5" ht="16.5" customHeight="1" x14ac:dyDescent="0.25">
      <c r="A32" s="23" t="s">
        <v>133</v>
      </c>
      <c r="B32" s="24" t="s">
        <v>105</v>
      </c>
      <c r="C32" s="18">
        <v>10064</v>
      </c>
      <c r="D32" s="17">
        <v>2024</v>
      </c>
      <c r="E32" s="5">
        <f>VLOOKUP(C32,'[2]bank code'!$B$4:$D$99,2,0)</f>
        <v>938621</v>
      </c>
    </row>
    <row r="33" spans="1:5" ht="16.5" customHeight="1" x14ac:dyDescent="0.25">
      <c r="A33" s="23" t="s">
        <v>134</v>
      </c>
      <c r="B33" s="24" t="s">
        <v>109</v>
      </c>
      <c r="C33" s="18">
        <v>10065</v>
      </c>
      <c r="D33" s="17">
        <v>2025</v>
      </c>
      <c r="E33" s="5">
        <f>VLOOKUP(C33,'[2]bank code'!$B$4:$D$99,2,0)</f>
        <v>938622</v>
      </c>
    </row>
    <row r="34" spans="1:5" ht="16.5" customHeight="1" x14ac:dyDescent="0.25">
      <c r="A34" s="23" t="s">
        <v>135</v>
      </c>
      <c r="B34" s="24" t="s">
        <v>105</v>
      </c>
      <c r="C34" s="18">
        <v>10066</v>
      </c>
      <c r="D34" s="17">
        <v>2026</v>
      </c>
      <c r="E34" s="5">
        <f>VLOOKUP(C34,'[2]bank code'!$B$4:$D$99,2,0)</f>
        <v>938623</v>
      </c>
    </row>
    <row r="35" spans="1:5" ht="16.5" customHeight="1" x14ac:dyDescent="0.25">
      <c r="A35" s="23" t="s">
        <v>136</v>
      </c>
      <c r="B35" s="24" t="s">
        <v>105</v>
      </c>
      <c r="C35" s="18">
        <v>10068</v>
      </c>
      <c r="D35" s="17">
        <v>2028</v>
      </c>
      <c r="E35" s="5">
        <f>VLOOKUP(C35,'[2]bank code'!$B$4:$D$99,2,0)</f>
        <v>938625</v>
      </c>
    </row>
    <row r="36" spans="1:5" ht="16.5" customHeight="1" x14ac:dyDescent="0.25">
      <c r="A36" s="23" t="s">
        <v>137</v>
      </c>
      <c r="B36" s="24" t="s">
        <v>105</v>
      </c>
      <c r="C36" s="18">
        <v>10067</v>
      </c>
      <c r="D36" s="17">
        <v>2027</v>
      </c>
      <c r="E36" s="5">
        <f>VLOOKUP(C36,'[2]bank code'!$B$4:$D$99,2,0)</f>
        <v>938624</v>
      </c>
    </row>
    <row r="37" spans="1:5" ht="16.5" customHeight="1" x14ac:dyDescent="0.25">
      <c r="A37" s="23" t="s">
        <v>138</v>
      </c>
      <c r="B37" s="24" t="s">
        <v>105</v>
      </c>
      <c r="C37" s="18">
        <v>10069</v>
      </c>
      <c r="D37" s="17">
        <v>2029</v>
      </c>
      <c r="E37" s="5">
        <f>VLOOKUP(C37,'[2]bank code'!$B$4:$D$99,2,0)</f>
        <v>938626</v>
      </c>
    </row>
    <row r="38" spans="1:5" ht="16.5" customHeight="1" x14ac:dyDescent="0.25">
      <c r="A38" s="23" t="s">
        <v>139</v>
      </c>
      <c r="B38" s="24" t="s">
        <v>105</v>
      </c>
      <c r="C38" s="18">
        <v>10121</v>
      </c>
      <c r="D38" s="17">
        <v>3516</v>
      </c>
      <c r="E38" s="5">
        <f>VLOOKUP(C38,'[2]bank code'!$B$4:$D$99,2,0)</f>
        <v>938678</v>
      </c>
    </row>
    <row r="39" spans="1:5" ht="16.5" customHeight="1" x14ac:dyDescent="0.25">
      <c r="A39" s="23" t="s">
        <v>140</v>
      </c>
      <c r="B39" s="24" t="s">
        <v>105</v>
      </c>
      <c r="C39" s="18">
        <v>10071</v>
      </c>
      <c r="D39" s="17">
        <v>2031</v>
      </c>
      <c r="E39" s="5">
        <f>VLOOKUP(C39,'[2]bank code'!$B$4:$D$99,2,0)</f>
        <v>938628</v>
      </c>
    </row>
    <row r="40" spans="1:5" ht="16.5" customHeight="1" x14ac:dyDescent="0.25">
      <c r="A40" s="23" t="s">
        <v>141</v>
      </c>
      <c r="B40" s="24" t="s">
        <v>105</v>
      </c>
      <c r="C40" s="18">
        <v>10072</v>
      </c>
      <c r="D40" s="17">
        <v>2032</v>
      </c>
      <c r="E40" s="5">
        <f>VLOOKUP(C40,'[2]bank code'!$B$4:$D$99,2,0)</f>
        <v>938629</v>
      </c>
    </row>
    <row r="41" spans="1:5" ht="16.5" customHeight="1" x14ac:dyDescent="0.25">
      <c r="A41" s="23" t="s">
        <v>142</v>
      </c>
      <c r="B41" s="24" t="s">
        <v>105</v>
      </c>
      <c r="C41" s="18">
        <v>10073</v>
      </c>
      <c r="D41" s="17">
        <v>3304</v>
      </c>
      <c r="E41" s="5">
        <f>VLOOKUP(C41,'[2]bank code'!$B$4:$D$99,2,0)</f>
        <v>938654</v>
      </c>
    </row>
    <row r="42" spans="1:5" ht="16.5" customHeight="1" x14ac:dyDescent="0.25">
      <c r="A42" s="23" t="s">
        <v>143</v>
      </c>
      <c r="B42" s="24" t="s">
        <v>105</v>
      </c>
      <c r="C42" s="18">
        <v>10074</v>
      </c>
      <c r="D42" s="17">
        <v>2036</v>
      </c>
      <c r="E42" s="5">
        <f>VLOOKUP(C42,'[2]bank code'!$B$4:$D$99,2,0)</f>
        <v>938630</v>
      </c>
    </row>
    <row r="43" spans="1:5" ht="16.5" customHeight="1" x14ac:dyDescent="0.25">
      <c r="A43" s="23" t="s">
        <v>144</v>
      </c>
      <c r="B43" s="24" t="s">
        <v>105</v>
      </c>
      <c r="C43" s="18">
        <v>10075</v>
      </c>
      <c r="D43" s="17">
        <v>2037</v>
      </c>
      <c r="E43" s="5">
        <f>VLOOKUP(C43,'[2]bank code'!$B$4:$D$99,2,0)</f>
        <v>938631</v>
      </c>
    </row>
    <row r="44" spans="1:5" ht="16.5" customHeight="1" x14ac:dyDescent="0.25">
      <c r="A44" s="23" t="s">
        <v>90</v>
      </c>
      <c r="B44" s="24" t="s">
        <v>129</v>
      </c>
      <c r="C44" s="18">
        <v>11093</v>
      </c>
      <c r="D44" s="17">
        <v>3523</v>
      </c>
      <c r="E44" s="5">
        <f>VLOOKUP(C44,'[2]bank code'!$B$4:$D$99,2,0)</f>
        <v>938700</v>
      </c>
    </row>
    <row r="45" spans="1:5" ht="16.5" customHeight="1" x14ac:dyDescent="0.25">
      <c r="A45" s="23" t="s">
        <v>145</v>
      </c>
      <c r="B45" s="24" t="s">
        <v>129</v>
      </c>
      <c r="C45" s="18">
        <v>10125</v>
      </c>
      <c r="D45" s="17">
        <v>5948</v>
      </c>
      <c r="E45" s="5">
        <f>VLOOKUP(C45,'[2]bank code'!$B$4:$D$99,2,0)</f>
        <v>938694</v>
      </c>
    </row>
    <row r="46" spans="1:5" ht="16.5" customHeight="1" x14ac:dyDescent="0.25">
      <c r="A46" s="23" t="s">
        <v>146</v>
      </c>
      <c r="B46" s="24" t="s">
        <v>129</v>
      </c>
      <c r="C46" s="18">
        <v>10126</v>
      </c>
      <c r="D46" s="17">
        <v>5949</v>
      </c>
      <c r="E46" s="5">
        <f>VLOOKUP(C46,'[2]bank code'!$B$4:$D$99,2,0)</f>
        <v>938695</v>
      </c>
    </row>
    <row r="47" spans="1:5" ht="16.5" customHeight="1" x14ac:dyDescent="0.25">
      <c r="A47" s="23" t="s">
        <v>147</v>
      </c>
      <c r="B47" s="24" t="s">
        <v>105</v>
      </c>
      <c r="C47" s="18">
        <v>10114</v>
      </c>
      <c r="D47" s="17">
        <v>3513</v>
      </c>
      <c r="E47" s="5">
        <f>VLOOKUP(C47,'[2]bank code'!$B$4:$D$99,2,0)</f>
        <v>938676</v>
      </c>
    </row>
    <row r="48" spans="1:5" ht="16.5" customHeight="1" x14ac:dyDescent="0.25">
      <c r="A48" s="23" t="s">
        <v>148</v>
      </c>
      <c r="B48" s="24" t="s">
        <v>105</v>
      </c>
      <c r="C48" s="18">
        <v>10078</v>
      </c>
      <c r="D48" s="17">
        <v>3305</v>
      </c>
      <c r="E48" s="5">
        <f>VLOOKUP(C48,'[2]bank code'!$B$4:$D$99,2,0)</f>
        <v>938655</v>
      </c>
    </row>
    <row r="49" spans="1:5" ht="16.5" customHeight="1" x14ac:dyDescent="0.25">
      <c r="A49" s="23" t="s">
        <v>149</v>
      </c>
      <c r="B49" s="24" t="s">
        <v>115</v>
      </c>
      <c r="C49" s="18">
        <v>10079</v>
      </c>
      <c r="D49" s="17">
        <v>2042</v>
      </c>
      <c r="E49" s="5">
        <f>VLOOKUP(C49,'[2]bank code'!$B$4:$D$99,2,0)</f>
        <v>938632</v>
      </c>
    </row>
    <row r="50" spans="1:5" ht="16.5" customHeight="1" x14ac:dyDescent="0.25">
      <c r="A50" s="23" t="s">
        <v>150</v>
      </c>
      <c r="B50" s="24" t="s">
        <v>105</v>
      </c>
      <c r="C50" s="18">
        <v>10081</v>
      </c>
      <c r="D50" s="17">
        <v>2044</v>
      </c>
      <c r="E50" s="5">
        <f>VLOOKUP(C50,'[2]bank code'!$B$4:$D$99,2,0)</f>
        <v>938634</v>
      </c>
    </row>
    <row r="51" spans="1:5" ht="16.5" customHeight="1" x14ac:dyDescent="0.25">
      <c r="A51" s="23" t="s">
        <v>151</v>
      </c>
      <c r="B51" s="24" t="s">
        <v>105</v>
      </c>
      <c r="C51" s="18">
        <v>10080</v>
      </c>
      <c r="D51" s="17">
        <v>2043</v>
      </c>
      <c r="E51" s="5">
        <f>VLOOKUP(C51,'[2]bank code'!$B$4:$D$99,2,0)</f>
        <v>938633</v>
      </c>
    </row>
    <row r="52" spans="1:5" ht="16.5" customHeight="1" x14ac:dyDescent="0.25">
      <c r="A52" s="23" t="s">
        <v>152</v>
      </c>
      <c r="B52" s="24" t="s">
        <v>105</v>
      </c>
      <c r="C52" s="18">
        <v>10082</v>
      </c>
      <c r="D52" s="17">
        <v>2045</v>
      </c>
      <c r="E52" s="5">
        <f>VLOOKUP(C52,'[2]bank code'!$B$4:$D$99,2,0)</f>
        <v>938635</v>
      </c>
    </row>
    <row r="53" spans="1:5" ht="16.5" customHeight="1" x14ac:dyDescent="0.25">
      <c r="A53" s="23" t="s">
        <v>153</v>
      </c>
      <c r="B53" s="24" t="s">
        <v>105</v>
      </c>
      <c r="C53" s="18">
        <v>10127</v>
      </c>
      <c r="D53" s="17">
        <v>2077</v>
      </c>
      <c r="E53" s="5">
        <f>VLOOKUP(C53,'[2]bank code'!$B$4:$D$99,2,0)</f>
        <v>938649</v>
      </c>
    </row>
    <row r="54" spans="1:5" ht="16.5" customHeight="1" x14ac:dyDescent="0.25">
      <c r="A54" s="23" t="s">
        <v>154</v>
      </c>
      <c r="B54" s="24" t="s">
        <v>129</v>
      </c>
      <c r="C54" s="18">
        <v>10084</v>
      </c>
      <c r="D54" s="17">
        <v>5201</v>
      </c>
      <c r="E54" s="5">
        <f>VLOOKUP(C54,'[2]bank code'!$B$4:$D$99,2,0)</f>
        <v>938687</v>
      </c>
    </row>
    <row r="55" spans="1:5" ht="16.5" customHeight="1" x14ac:dyDescent="0.25">
      <c r="A55" s="23" t="s">
        <v>155</v>
      </c>
      <c r="B55" s="24" t="s">
        <v>105</v>
      </c>
      <c r="C55" s="18">
        <v>10085</v>
      </c>
      <c r="D55" s="17">
        <v>3501</v>
      </c>
      <c r="E55" s="5">
        <f>VLOOKUP(C55,'[2]bank code'!$B$4:$D$99,2,0)</f>
        <v>938666</v>
      </c>
    </row>
    <row r="56" spans="1:5" ht="16.5" customHeight="1" x14ac:dyDescent="0.25">
      <c r="A56" s="23" t="s">
        <v>156</v>
      </c>
      <c r="B56" s="24" t="s">
        <v>105</v>
      </c>
      <c r="C56" s="18">
        <v>10129</v>
      </c>
      <c r="D56" s="17">
        <v>2078</v>
      </c>
      <c r="E56" s="5">
        <f>VLOOKUP(C56,'[2]bank code'!$B$4:$D$99,2,0)</f>
        <v>938650</v>
      </c>
    </row>
    <row r="57" spans="1:5" ht="16.5" customHeight="1" x14ac:dyDescent="0.25">
      <c r="A57" s="23" t="s">
        <v>157</v>
      </c>
      <c r="B57" s="24" t="s">
        <v>109</v>
      </c>
      <c r="C57" s="18">
        <v>10119</v>
      </c>
      <c r="D57" s="17">
        <v>2071</v>
      </c>
      <c r="E57" s="5">
        <f>VLOOKUP(C57,'[2]bank code'!$B$4:$D$99,2,0)</f>
        <v>938644</v>
      </c>
    </row>
    <row r="58" spans="1:5" ht="16.5" customHeight="1" x14ac:dyDescent="0.25">
      <c r="A58" s="23" t="s">
        <v>158</v>
      </c>
      <c r="B58" s="24" t="s">
        <v>109</v>
      </c>
      <c r="C58" s="18">
        <v>10086</v>
      </c>
      <c r="D58" s="17">
        <v>2072</v>
      </c>
      <c r="E58" s="5">
        <f>VLOOKUP(C58,'[2]bank code'!$B$4:$D$99,2,0)</f>
        <v>938645</v>
      </c>
    </row>
    <row r="59" spans="1:5" ht="16.5" customHeight="1" x14ac:dyDescent="0.25">
      <c r="A59" s="23" t="s">
        <v>159</v>
      </c>
      <c r="B59" s="24" t="s">
        <v>115</v>
      </c>
      <c r="C59" s="18">
        <v>10112</v>
      </c>
      <c r="D59" s="17">
        <v>3512</v>
      </c>
      <c r="E59" s="5">
        <f>VLOOKUP(C59,'[2]bank code'!$B$4:$D$99,2,0)</f>
        <v>938675</v>
      </c>
    </row>
    <row r="60" spans="1:5" ht="16.5" customHeight="1" x14ac:dyDescent="0.25">
      <c r="A60" s="23" t="s">
        <v>160</v>
      </c>
      <c r="B60" s="24" t="s">
        <v>109</v>
      </c>
      <c r="C60" s="18">
        <v>11381</v>
      </c>
      <c r="D60" s="17">
        <v>2041</v>
      </c>
      <c r="E60" s="5">
        <f>VLOOKUP(C60,'[2]bank code'!$B$4:$D$99,2,0)</f>
        <v>938703</v>
      </c>
    </row>
    <row r="61" spans="1:5" ht="16.5" customHeight="1" x14ac:dyDescent="0.25">
      <c r="A61" s="23" t="s">
        <v>161</v>
      </c>
      <c r="B61" s="24" t="s">
        <v>105</v>
      </c>
      <c r="C61" s="18">
        <v>10110</v>
      </c>
      <c r="D61" s="17">
        <v>3510</v>
      </c>
      <c r="E61" s="5">
        <f>VLOOKUP(C61,'[2]bank code'!$B$4:$D$99,2,0)</f>
        <v>938673</v>
      </c>
    </row>
    <row r="62" spans="1:5" ht="16.5" customHeight="1" x14ac:dyDescent="0.25">
      <c r="A62" s="23" t="s">
        <v>162</v>
      </c>
      <c r="B62" s="24" t="s">
        <v>105</v>
      </c>
      <c r="C62" s="18">
        <v>10087</v>
      </c>
      <c r="D62" s="17">
        <v>3502</v>
      </c>
      <c r="E62" s="5">
        <f>VLOOKUP(C62,'[2]bank code'!$B$4:$D$99,2,0)</f>
        <v>938667</v>
      </c>
    </row>
    <row r="63" spans="1:5" ht="16.5" customHeight="1" x14ac:dyDescent="0.25">
      <c r="A63" s="23" t="s">
        <v>163</v>
      </c>
      <c r="B63" s="24" t="s">
        <v>115</v>
      </c>
      <c r="C63" s="18">
        <v>10099</v>
      </c>
      <c r="D63" s="17">
        <v>3315</v>
      </c>
      <c r="E63" s="5">
        <f>VLOOKUP(C63,'[2]bank code'!$B$4:$D$99,2,0)</f>
        <v>938662</v>
      </c>
    </row>
    <row r="64" spans="1:5" ht="16.5" customHeight="1" x14ac:dyDescent="0.25">
      <c r="A64" s="23" t="s">
        <v>164</v>
      </c>
      <c r="B64" s="24" t="s">
        <v>105</v>
      </c>
      <c r="C64" s="18">
        <v>10088</v>
      </c>
      <c r="D64" s="17">
        <v>3504</v>
      </c>
      <c r="E64" s="5">
        <f>VLOOKUP(C64,'[2]bank code'!$B$4:$D$99,2,0)</f>
        <v>938668</v>
      </c>
    </row>
    <row r="65" spans="1:5" ht="16.5" customHeight="1" x14ac:dyDescent="0.25">
      <c r="A65" s="23" t="s">
        <v>165</v>
      </c>
      <c r="B65" s="24" t="s">
        <v>105</v>
      </c>
      <c r="C65" s="18">
        <v>10089</v>
      </c>
      <c r="D65" s="17">
        <v>3307</v>
      </c>
      <c r="E65" s="5">
        <f>VLOOKUP(C65,'[2]bank code'!$B$4:$D$99,2,0)</f>
        <v>938656</v>
      </c>
    </row>
    <row r="66" spans="1:5" ht="16.5" customHeight="1" x14ac:dyDescent="0.25">
      <c r="A66" s="23" t="s">
        <v>166</v>
      </c>
      <c r="B66" s="24" t="s">
        <v>109</v>
      </c>
      <c r="C66" s="18">
        <v>10116</v>
      </c>
      <c r="D66" s="24">
        <v>3309</v>
      </c>
      <c r="E66" s="5">
        <f>VLOOKUP(C66,'[2]bank code'!$B$4:$D$99,2,0)</f>
        <v>938657</v>
      </c>
    </row>
    <row r="67" spans="1:5" ht="16.5" customHeight="1" x14ac:dyDescent="0.25">
      <c r="A67" s="23" t="s">
        <v>167</v>
      </c>
      <c r="B67" s="24" t="s">
        <v>105</v>
      </c>
      <c r="C67" s="18">
        <v>10107</v>
      </c>
      <c r="D67" s="17">
        <v>3509</v>
      </c>
      <c r="E67" s="5">
        <f>VLOOKUP(C67,'[2]bank code'!$B$4:$D$99,2,0)</f>
        <v>938672</v>
      </c>
    </row>
    <row r="68" spans="1:5" ht="16.5" customHeight="1" x14ac:dyDescent="0.25">
      <c r="A68" s="23" t="s">
        <v>92</v>
      </c>
      <c r="B68" s="28" t="s">
        <v>129</v>
      </c>
      <c r="C68" s="18">
        <v>10698</v>
      </c>
      <c r="D68" s="24">
        <v>3521</v>
      </c>
      <c r="E68" s="5">
        <f>VLOOKUP(C68,'[2]bank code'!$B$4:$D$99,2,0)</f>
        <v>938681</v>
      </c>
    </row>
    <row r="69" spans="1:5" ht="16.5" customHeight="1" x14ac:dyDescent="0.25">
      <c r="A69" s="23" t="s">
        <v>168</v>
      </c>
      <c r="B69" s="24" t="s">
        <v>105</v>
      </c>
      <c r="C69" s="18">
        <v>10093</v>
      </c>
      <c r="D69" s="17">
        <v>3312</v>
      </c>
      <c r="E69" s="5">
        <f>VLOOKUP(C69,'[2]bank code'!$B$4:$D$99,2,0)</f>
        <v>938659</v>
      </c>
    </row>
    <row r="70" spans="1:5" ht="16.5" customHeight="1" x14ac:dyDescent="0.25">
      <c r="A70" s="23" t="s">
        <v>169</v>
      </c>
      <c r="B70" s="24" t="s">
        <v>105</v>
      </c>
      <c r="C70" s="18">
        <v>10092</v>
      </c>
      <c r="D70" s="17">
        <v>3311</v>
      </c>
      <c r="E70" s="5">
        <f>VLOOKUP(C70,'[2]bank code'!$B$4:$D$99,2,0)</f>
        <v>938658</v>
      </c>
    </row>
    <row r="71" spans="1:5" ht="16.5" customHeight="1" x14ac:dyDescent="0.25">
      <c r="A71" s="23" t="s">
        <v>170</v>
      </c>
      <c r="B71" s="24" t="s">
        <v>105</v>
      </c>
      <c r="C71" s="18">
        <v>10094</v>
      </c>
      <c r="D71" s="17">
        <v>3313</v>
      </c>
      <c r="E71" s="5">
        <f>VLOOKUP(C71,'[2]bank code'!$B$4:$D$99,2,0)</f>
        <v>938660</v>
      </c>
    </row>
    <row r="72" spans="1:5" ht="16.5" customHeight="1" x14ac:dyDescent="0.25">
      <c r="A72" s="23" t="s">
        <v>171</v>
      </c>
      <c r="B72" s="24" t="s">
        <v>129</v>
      </c>
      <c r="C72" s="18">
        <v>10095</v>
      </c>
      <c r="D72" s="17">
        <v>3314</v>
      </c>
      <c r="E72" s="5">
        <f>VLOOKUP(C72,'[2]bank code'!$B$4:$D$99,2,0)</f>
        <v>938661</v>
      </c>
    </row>
    <row r="73" spans="1:5" ht="16.5" customHeight="1" x14ac:dyDescent="0.25">
      <c r="A73" s="4" t="s">
        <v>193</v>
      </c>
      <c r="B73" s="24"/>
      <c r="C73" s="18"/>
      <c r="D73" s="17"/>
      <c r="E73" s="5"/>
    </row>
    <row r="74" spans="1:5" ht="16.5" customHeight="1" x14ac:dyDescent="0.25">
      <c r="A74" s="23" t="s">
        <v>172</v>
      </c>
      <c r="B74" s="24" t="s">
        <v>105</v>
      </c>
      <c r="C74" s="18">
        <v>10108</v>
      </c>
      <c r="D74" s="17">
        <v>3507</v>
      </c>
      <c r="E74" s="5">
        <f>VLOOKUP(C74,'[2]bank code'!$B$4:$D$99,2,0)</f>
        <v>938670</v>
      </c>
    </row>
    <row r="75" spans="1:5" ht="16.5" customHeight="1" x14ac:dyDescent="0.25">
      <c r="A75" s="23" t="s">
        <v>173</v>
      </c>
      <c r="B75" s="24" t="s">
        <v>105</v>
      </c>
      <c r="C75" s="18">
        <v>10096</v>
      </c>
      <c r="D75" s="17">
        <v>3506</v>
      </c>
      <c r="E75" s="5">
        <f>VLOOKUP(C75,'[2]bank code'!$B$4:$D$99,2,0)</f>
        <v>938669</v>
      </c>
    </row>
    <row r="76" spans="1:5" ht="16.5" customHeight="1" x14ac:dyDescent="0.25">
      <c r="A76" s="23" t="s">
        <v>174</v>
      </c>
      <c r="B76" s="24" t="s">
        <v>115</v>
      </c>
      <c r="C76" s="18">
        <v>10097</v>
      </c>
      <c r="D76" s="17">
        <v>2070</v>
      </c>
      <c r="E76" s="5">
        <f>VLOOKUP(C76,'[2]bank code'!$B$4:$D$99,2,0)</f>
        <v>938643</v>
      </c>
    </row>
    <row r="77" spans="1:5" ht="16.5" customHeight="1" x14ac:dyDescent="0.25">
      <c r="A77" s="23" t="s">
        <v>175</v>
      </c>
      <c r="B77" s="24" t="s">
        <v>105</v>
      </c>
      <c r="C77" s="18">
        <v>10100</v>
      </c>
      <c r="D77" s="17">
        <v>3316</v>
      </c>
      <c r="E77" s="5">
        <f>VLOOKUP(C77,'[2]bank code'!$B$4:$D$99,2,0)</f>
        <v>938663</v>
      </c>
    </row>
    <row r="78" spans="1:5" ht="16.5" customHeight="1" x14ac:dyDescent="0.25">
      <c r="A78" s="23" t="s">
        <v>176</v>
      </c>
      <c r="B78" s="24" t="s">
        <v>105</v>
      </c>
      <c r="C78" s="18">
        <v>10101</v>
      </c>
      <c r="D78" s="17">
        <v>2055</v>
      </c>
      <c r="E78" s="5">
        <f>VLOOKUP(C78,'[2]bank code'!$B$4:$D$99,2,0)</f>
        <v>938638</v>
      </c>
    </row>
    <row r="79" spans="1:5" ht="16.5" customHeight="1" x14ac:dyDescent="0.25">
      <c r="A79" s="26" t="s">
        <v>177</v>
      </c>
      <c r="B79" s="27" t="s">
        <v>129</v>
      </c>
      <c r="C79" s="18">
        <v>10103</v>
      </c>
      <c r="D79" s="17">
        <v>2057</v>
      </c>
      <c r="E79" s="5">
        <f>VLOOKUP(C79,'[2]bank code'!$B$4:$D$99,2,0)</f>
        <v>938640</v>
      </c>
    </row>
    <row r="80" spans="1:5" ht="16.5" customHeight="1" x14ac:dyDescent="0.25">
      <c r="A80" s="23" t="s">
        <v>178</v>
      </c>
      <c r="B80" s="24" t="s">
        <v>115</v>
      </c>
      <c r="C80" s="18">
        <v>10124</v>
      </c>
      <c r="D80" s="17">
        <v>2076</v>
      </c>
      <c r="E80" s="5">
        <f>VLOOKUP(C80,'[2]bank code'!$B$4:$D$99,2,0)</f>
        <v>938648</v>
      </c>
    </row>
    <row r="81" spans="1:5" ht="16.5" customHeight="1" x14ac:dyDescent="0.25">
      <c r="A81" s="23" t="s">
        <v>179</v>
      </c>
      <c r="B81" s="24" t="s">
        <v>105</v>
      </c>
      <c r="C81" s="18">
        <v>10105</v>
      </c>
      <c r="D81" s="17">
        <v>2060</v>
      </c>
      <c r="E81" s="5">
        <f>VLOOKUP(C81,'[2]bank code'!$B$4:$D$99,2,0)</f>
        <v>938641</v>
      </c>
    </row>
    <row r="82" spans="1:5" ht="16.5" customHeight="1" x14ac:dyDescent="0.25">
      <c r="A82" s="23" t="s">
        <v>180</v>
      </c>
      <c r="B82" s="24" t="s">
        <v>105</v>
      </c>
      <c r="C82" s="18">
        <v>10123</v>
      </c>
      <c r="D82" s="17">
        <v>3518</v>
      </c>
      <c r="E82" s="5">
        <f>VLOOKUP(C82,'[2]bank code'!$B$4:$D$99,2,0)</f>
        <v>938679</v>
      </c>
    </row>
    <row r="83" spans="1:5" ht="16.5" customHeight="1" x14ac:dyDescent="0.25">
      <c r="A83" s="23" t="s">
        <v>181</v>
      </c>
      <c r="B83" s="24" t="s">
        <v>105</v>
      </c>
      <c r="C83" s="18">
        <v>10109</v>
      </c>
      <c r="D83" s="17">
        <v>2054</v>
      </c>
      <c r="E83" s="5">
        <f>VLOOKUP(C83,'[2]bank code'!$B$4:$D$99,2,0)</f>
        <v>938637</v>
      </c>
    </row>
    <row r="84" spans="1:5" ht="16.5" customHeight="1" x14ac:dyDescent="0.25">
      <c r="A84" s="23" t="s">
        <v>182</v>
      </c>
      <c r="B84" s="27" t="s">
        <v>129</v>
      </c>
      <c r="C84" s="18">
        <v>10145</v>
      </c>
      <c r="D84" s="17">
        <v>5405</v>
      </c>
      <c r="E84" s="5">
        <f>VLOOKUP(C84,'[2]bank code'!$B$4:$D$99,2,0)</f>
        <v>938690</v>
      </c>
    </row>
    <row r="85" spans="1:5" ht="16.5" customHeight="1" x14ac:dyDescent="0.25">
      <c r="A85" s="5" t="s">
        <v>88</v>
      </c>
      <c r="B85" s="17" t="s">
        <v>115</v>
      </c>
      <c r="C85" s="18">
        <v>10139</v>
      </c>
      <c r="D85" s="17">
        <v>4003</v>
      </c>
      <c r="E85" s="5">
        <f>VLOOKUP(C85,'[2]bank code'!$B$4:$D$99,2,0)</f>
        <v>938683</v>
      </c>
    </row>
    <row r="86" spans="1:5" ht="16.5" customHeight="1" x14ac:dyDescent="0.25">
      <c r="A86" s="5" t="s">
        <v>89</v>
      </c>
      <c r="B86" s="17" t="s">
        <v>105</v>
      </c>
      <c r="C86" s="18">
        <v>11174</v>
      </c>
      <c r="D86" s="17">
        <v>5427</v>
      </c>
      <c r="E86" s="5">
        <f>VLOOKUP(C86,'[2]bank code'!$B$4:$D$99,2,0)</f>
        <v>938693</v>
      </c>
    </row>
    <row r="87" spans="1:5" ht="16.5" customHeight="1" x14ac:dyDescent="0.25">
      <c r="A87" s="26" t="s">
        <v>183</v>
      </c>
      <c r="B87" s="29" t="s">
        <v>115</v>
      </c>
      <c r="C87" s="18">
        <v>11513</v>
      </c>
      <c r="D87" s="29">
        <v>4004</v>
      </c>
      <c r="E87" s="5">
        <f>VLOOKUP(C87,'[2]bank code'!$B$4:$D$99,2,0)</f>
        <v>938707</v>
      </c>
    </row>
    <row r="88" spans="1:5" ht="16.5" customHeight="1" x14ac:dyDescent="0.25">
      <c r="A88" s="23" t="s">
        <v>184</v>
      </c>
      <c r="B88" s="24" t="s">
        <v>129</v>
      </c>
      <c r="C88" s="18">
        <v>10142</v>
      </c>
      <c r="D88" s="17">
        <v>5407</v>
      </c>
      <c r="E88" s="5">
        <f>VLOOKUP(C88,'[2]bank code'!$B$4:$D$99,2,0)</f>
        <v>938691</v>
      </c>
    </row>
    <row r="89" spans="1:5" ht="16.5" customHeight="1" x14ac:dyDescent="0.25">
      <c r="A89" s="26" t="s">
        <v>185</v>
      </c>
      <c r="B89" s="27" t="s">
        <v>129</v>
      </c>
      <c r="C89" s="18">
        <v>10148</v>
      </c>
      <c r="D89" s="17">
        <v>5404</v>
      </c>
      <c r="E89" s="5">
        <f>VLOOKUP(C89,'[2]bank code'!$B$4:$D$99,2,0)</f>
        <v>938689</v>
      </c>
    </row>
    <row r="90" spans="1:5" ht="16.5" customHeight="1" x14ac:dyDescent="0.25">
      <c r="A90" s="23" t="s">
        <v>186</v>
      </c>
      <c r="B90" s="24" t="s">
        <v>115</v>
      </c>
      <c r="C90" s="18">
        <v>10159</v>
      </c>
      <c r="D90" s="17">
        <v>7010</v>
      </c>
      <c r="E90" s="5">
        <f>VLOOKUP(C90,'[2]bank code'!$B$4:$D$99,2,0)</f>
        <v>938699</v>
      </c>
    </row>
    <row r="91" spans="1:5" ht="16.5" customHeight="1" x14ac:dyDescent="0.25">
      <c r="A91" s="23" t="s">
        <v>187</v>
      </c>
      <c r="B91" s="24" t="s">
        <v>105</v>
      </c>
      <c r="C91" s="18">
        <v>10157</v>
      </c>
      <c r="D91" s="17">
        <v>7005</v>
      </c>
      <c r="E91" s="5">
        <f>VLOOKUP(C91,'[2]bank code'!$B$4:$D$99,2,0)</f>
        <v>938697</v>
      </c>
    </row>
    <row r="92" spans="1:5" ht="16.5" customHeight="1" x14ac:dyDescent="0.25">
      <c r="A92" s="23" t="s">
        <v>188</v>
      </c>
      <c r="B92" s="24" t="s">
        <v>115</v>
      </c>
      <c r="C92" s="18">
        <v>10158</v>
      </c>
      <c r="D92" s="17">
        <v>7009</v>
      </c>
      <c r="E92" s="5">
        <f>VLOOKUP(C92,'[2]bank code'!$B$4:$D$99,2,0)</f>
        <v>938698</v>
      </c>
    </row>
    <row r="93" spans="1:5" ht="16.5" customHeight="1" x14ac:dyDescent="0.25">
      <c r="A93" s="23" t="s">
        <v>189</v>
      </c>
      <c r="B93" s="24" t="s">
        <v>105</v>
      </c>
      <c r="C93" s="18">
        <v>10185</v>
      </c>
      <c r="D93" s="17">
        <v>1102</v>
      </c>
      <c r="E93" s="5">
        <f>VLOOKUP(C93,'[2]bank code'!$B$4:$D$99,2,0)</f>
        <v>938705</v>
      </c>
    </row>
    <row r="94" spans="1:5" ht="16.5" customHeight="1" x14ac:dyDescent="0.25">
      <c r="A94" s="23" t="s">
        <v>190</v>
      </c>
      <c r="B94" s="24" t="s">
        <v>105</v>
      </c>
      <c r="C94" s="18">
        <v>10188</v>
      </c>
      <c r="D94" s="17">
        <v>1100</v>
      </c>
      <c r="E94" s="5">
        <f>VLOOKUP(C94,'[2]bank code'!$B$4:$D$99,2,0)</f>
        <v>938706</v>
      </c>
    </row>
    <row r="95" spans="1:5" ht="16.5" customHeight="1" x14ac:dyDescent="0.25">
      <c r="A95" s="30" t="s">
        <v>191</v>
      </c>
      <c r="B95" s="1"/>
      <c r="C95" s="31"/>
      <c r="D95" s="1"/>
      <c r="E95" s="32"/>
    </row>
    <row r="96" spans="1:5" ht="16.5" customHeight="1" x14ac:dyDescent="0.25">
      <c r="A96" s="33" t="s">
        <v>192</v>
      </c>
      <c r="B96" s="34"/>
      <c r="C96" s="31"/>
      <c r="D96" s="34"/>
      <c r="E96" s="33"/>
    </row>
    <row r="97" spans="1:5" ht="16.5" customHeight="1" x14ac:dyDescent="0.25">
      <c r="A97" s="33"/>
      <c r="B97" s="34"/>
      <c r="C97" s="31"/>
      <c r="D97" s="34"/>
      <c r="E97" s="33"/>
    </row>
    <row r="98" spans="1:5" ht="16.5" customHeight="1" x14ac:dyDescent="0.2"/>
    <row r="99" spans="1:5" ht="16.5" customHeight="1" x14ac:dyDescent="0.2"/>
    <row r="100" spans="1:5" ht="16.5" customHeight="1" x14ac:dyDescent="0.2"/>
    <row r="101" spans="1:5" ht="16.5" customHeight="1" x14ac:dyDescent="0.2"/>
    <row r="102" spans="1:5" ht="16.5" customHeight="1" x14ac:dyDescent="0.2"/>
    <row r="103" spans="1:5" ht="16.5" customHeight="1" x14ac:dyDescent="0.2"/>
    <row r="104" spans="1:5" ht="16.5" customHeight="1" x14ac:dyDescent="0.2"/>
    <row r="105" spans="1:5" ht="16.5" customHeight="1" x14ac:dyDescent="0.2"/>
    <row r="106" spans="1:5" ht="16.5" customHeight="1" x14ac:dyDescent="0.2"/>
    <row r="107" spans="1:5" ht="16.5" customHeight="1" x14ac:dyDescent="0.2"/>
    <row r="108" spans="1:5" ht="16.5" customHeight="1" x14ac:dyDescent="0.2"/>
    <row r="109" spans="1:5" ht="16.5" customHeight="1" x14ac:dyDescent="0.2"/>
    <row r="110" spans="1:5" ht="16.5" customHeight="1" x14ac:dyDescent="0.2"/>
    <row r="111" spans="1:5" ht="16.5" customHeight="1" x14ac:dyDescent="0.2"/>
    <row r="112" spans="1:5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</sheetData>
  <dataValidations count="1">
    <dataValidation type="textLength" operator="equal" showInputMessage="1" showErrorMessage="1" sqref="C4:C95">
      <formula1>5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3"/>
    <pageSetUpPr fitToPage="1"/>
  </sheetPr>
  <dimension ref="A4:O495"/>
  <sheetViews>
    <sheetView tabSelected="1" zoomScale="80" zoomScaleNormal="80" workbookViewId="0">
      <selection activeCell="A5" sqref="A5:C5"/>
    </sheetView>
  </sheetViews>
  <sheetFormatPr defaultRowHeight="12.75" x14ac:dyDescent="0.2"/>
  <cols>
    <col min="1" max="1" width="30" style="58" customWidth="1"/>
    <col min="2" max="2" width="13.85546875" style="58" customWidth="1"/>
    <col min="3" max="3" width="24.7109375" style="60" customWidth="1"/>
    <col min="4" max="4" width="14.5703125" style="61" customWidth="1"/>
    <col min="5" max="5" width="17" style="61" customWidth="1"/>
    <col min="6" max="6" width="21.140625" style="58" customWidth="1"/>
    <col min="7" max="7" width="13.7109375" style="58" customWidth="1"/>
    <col min="8" max="8" width="28.85546875" style="62" customWidth="1"/>
    <col min="9" max="9" width="7.42578125" style="62" customWidth="1"/>
    <col min="10" max="10" width="0.42578125" style="62" customWidth="1"/>
    <col min="11" max="11" width="16.85546875" style="58" hidden="1" customWidth="1"/>
    <col min="12" max="12" width="21.5703125" style="58" hidden="1" customWidth="1"/>
    <col min="13" max="13" width="13.140625" style="58" bestFit="1" customWidth="1"/>
    <col min="14" max="14" width="12.28515625" style="58" bestFit="1" customWidth="1"/>
    <col min="15" max="15" width="10.42578125" style="58" bestFit="1" customWidth="1"/>
    <col min="16" max="16" width="9.42578125" style="58" bestFit="1" customWidth="1"/>
    <col min="17" max="16384" width="9.140625" style="58"/>
  </cols>
  <sheetData>
    <row r="4" spans="1:15" ht="13.5" thickBot="1" x14ac:dyDescent="0.25">
      <c r="B4" s="59"/>
    </row>
    <row r="5" spans="1:15" ht="21.75" thickTop="1" thickBot="1" x14ac:dyDescent="0.35">
      <c r="A5" s="167" t="s">
        <v>203</v>
      </c>
      <c r="B5" s="168"/>
      <c r="C5" s="169"/>
      <c r="D5" s="63"/>
    </row>
    <row r="6" spans="1:15" ht="14.25" thickTop="1" thickBot="1" x14ac:dyDescent="0.25">
      <c r="D6" s="64"/>
    </row>
    <row r="7" spans="1:15" ht="24.75" customHeight="1" thickTop="1" x14ac:dyDescent="0.25">
      <c r="A7" s="170" t="s">
        <v>95</v>
      </c>
      <c r="B7" s="171"/>
      <c r="D7" s="65" t="s">
        <v>93</v>
      </c>
      <c r="E7" s="65"/>
      <c r="F7" s="65"/>
    </row>
    <row r="8" spans="1:15" ht="18.75" thickBot="1" x14ac:dyDescent="0.3">
      <c r="C8" s="66"/>
      <c r="D8" s="67" t="s">
        <v>200</v>
      </c>
      <c r="E8" s="67"/>
      <c r="F8" s="67"/>
    </row>
    <row r="9" spans="1:15" ht="21" customHeight="1" thickTop="1" thickBot="1" x14ac:dyDescent="0.3">
      <c r="A9" s="68" t="s">
        <v>197</v>
      </c>
      <c r="B9" s="69" t="str">
        <f>VLOOKUP(A5,schoollist!A:D,2,0)</f>
        <v>Option</v>
      </c>
      <c r="C9" s="70"/>
      <c r="D9" s="71"/>
      <c r="G9" s="72"/>
    </row>
    <row r="10" spans="1:15" ht="17.25" thickTop="1" thickBot="1" x14ac:dyDescent="0.3">
      <c r="A10" s="73" t="s">
        <v>195</v>
      </c>
      <c r="B10" s="74" t="str">
        <f>VLOOKUP(A5,schoollist!A:D,4,0)</f>
        <v>DfE NO.</v>
      </c>
      <c r="C10" s="75"/>
      <c r="D10" s="71"/>
      <c r="G10" s="76"/>
      <c r="H10" s="77"/>
      <c r="I10" s="78"/>
      <c r="J10" s="79"/>
      <c r="K10" s="79"/>
      <c r="L10" s="79"/>
      <c r="M10" s="60"/>
      <c r="N10" s="60"/>
      <c r="O10" s="60"/>
    </row>
    <row r="11" spans="1:15" ht="21.75" customHeight="1" thickTop="1" thickBot="1" x14ac:dyDescent="0.3">
      <c r="A11" s="80" t="s">
        <v>196</v>
      </c>
      <c r="B11" s="81" t="str">
        <f>VLOOKUP(A5,schoollist!A:D,3,0)</f>
        <v>Cost Centre</v>
      </c>
      <c r="C11" s="70"/>
      <c r="F11" s="61" t="s">
        <v>0</v>
      </c>
      <c r="G11" s="61"/>
      <c r="H11" s="77"/>
      <c r="I11" s="77"/>
      <c r="J11" s="77"/>
      <c r="K11" s="60"/>
      <c r="L11" s="60"/>
      <c r="M11" s="60"/>
      <c r="N11" s="60"/>
      <c r="O11" s="60"/>
    </row>
    <row r="12" spans="1:15" ht="21.75" customHeight="1" thickTop="1" x14ac:dyDescent="0.2">
      <c r="A12" s="82"/>
      <c r="F12" s="61"/>
      <c r="G12" s="61"/>
      <c r="H12" s="77"/>
      <c r="I12" s="77"/>
      <c r="J12" s="77"/>
      <c r="K12" s="60"/>
      <c r="L12" s="60"/>
      <c r="M12" s="60"/>
      <c r="N12" s="60"/>
      <c r="O12" s="60"/>
    </row>
    <row r="13" spans="1:15" ht="18" x14ac:dyDescent="0.25">
      <c r="A13" s="83" t="s">
        <v>0</v>
      </c>
      <c r="H13" s="77"/>
      <c r="I13" s="77"/>
      <c r="J13" s="77"/>
      <c r="K13" s="60"/>
      <c r="L13" s="60"/>
      <c r="M13" s="60"/>
      <c r="N13" s="60"/>
      <c r="O13" s="60"/>
    </row>
    <row r="14" spans="1:15" ht="18" x14ac:dyDescent="0.25">
      <c r="A14" s="83"/>
      <c r="B14" s="84" t="s">
        <v>1</v>
      </c>
      <c r="C14" s="84" t="s">
        <v>2</v>
      </c>
      <c r="D14" s="84" t="s">
        <v>198</v>
      </c>
      <c r="E14" s="84" t="s">
        <v>3</v>
      </c>
      <c r="H14" s="77"/>
      <c r="I14" s="77"/>
      <c r="J14" s="77"/>
      <c r="K14" s="60"/>
      <c r="L14" s="60"/>
      <c r="M14" s="60"/>
      <c r="N14" s="60"/>
      <c r="O14" s="60"/>
    </row>
    <row r="15" spans="1:15" s="92" customFormat="1" ht="25.5" customHeight="1" x14ac:dyDescent="0.2">
      <c r="A15" s="85" t="s">
        <v>4</v>
      </c>
      <c r="B15" s="86" t="s">
        <v>5</v>
      </c>
      <c r="C15" s="86" t="s">
        <v>6</v>
      </c>
      <c r="D15" s="87" t="s">
        <v>7</v>
      </c>
      <c r="E15" s="88" t="s">
        <v>8</v>
      </c>
      <c r="F15" s="89" t="s">
        <v>199</v>
      </c>
      <c r="G15" s="90" t="s">
        <v>201</v>
      </c>
      <c r="H15" s="90" t="s">
        <v>9</v>
      </c>
      <c r="I15" s="91"/>
      <c r="J15" s="91"/>
      <c r="K15" s="91"/>
      <c r="L15" s="91"/>
      <c r="M15" s="91"/>
      <c r="N15" s="91"/>
      <c r="O15" s="91"/>
    </row>
    <row r="16" spans="1:15" ht="55.5" customHeight="1" x14ac:dyDescent="0.2">
      <c r="A16" s="93"/>
      <c r="B16" s="94"/>
      <c r="C16" s="94"/>
      <c r="D16" s="95"/>
      <c r="E16" s="96"/>
      <c r="F16" s="97"/>
      <c r="G16" s="98"/>
      <c r="H16" s="98"/>
      <c r="I16" s="99"/>
      <c r="J16" s="99"/>
      <c r="K16" s="100"/>
      <c r="L16" s="100"/>
      <c r="M16" s="100"/>
      <c r="N16" s="100"/>
      <c r="O16" s="66"/>
    </row>
    <row r="17" spans="1:15" ht="15" x14ac:dyDescent="0.25">
      <c r="A17" s="101" t="s">
        <v>10</v>
      </c>
      <c r="B17" s="102"/>
      <c r="C17" s="103"/>
      <c r="D17" s="104"/>
      <c r="E17" s="104"/>
      <c r="F17" s="105"/>
      <c r="G17" s="106"/>
      <c r="H17" s="107"/>
      <c r="I17" s="108"/>
      <c r="J17" s="109"/>
      <c r="K17" s="66"/>
      <c r="L17" s="109"/>
      <c r="M17" s="109"/>
      <c r="N17" s="110"/>
      <c r="O17" s="66"/>
    </row>
    <row r="18" spans="1:15" ht="15" x14ac:dyDescent="0.25">
      <c r="A18" s="111" t="s">
        <v>11</v>
      </c>
      <c r="B18" s="112"/>
      <c r="C18" s="112"/>
      <c r="D18" s="35">
        <f t="shared" ref="D18:D29" si="0">B18+-C18</f>
        <v>0</v>
      </c>
      <c r="E18" s="112"/>
      <c r="F18" s="36">
        <f>(C18+E18)-+B18</f>
        <v>0</v>
      </c>
      <c r="G18" s="37">
        <f>C18+E18</f>
        <v>0</v>
      </c>
      <c r="H18" s="113"/>
      <c r="I18" s="114"/>
      <c r="J18" s="115"/>
      <c r="K18" s="60"/>
      <c r="L18" s="115"/>
      <c r="M18" s="115"/>
      <c r="N18" s="116"/>
      <c r="O18" s="60"/>
    </row>
    <row r="19" spans="1:15" ht="15" x14ac:dyDescent="0.25">
      <c r="A19" s="111" t="s">
        <v>74</v>
      </c>
      <c r="B19" s="112"/>
      <c r="C19" s="112"/>
      <c r="D19" s="35">
        <f t="shared" si="0"/>
        <v>0</v>
      </c>
      <c r="E19" s="112"/>
      <c r="F19" s="36">
        <f t="shared" ref="F19:F30" si="1">(C19+E19)-+B19</f>
        <v>0</v>
      </c>
      <c r="G19" s="37">
        <f t="shared" ref="G19:G30" si="2">C19+E19</f>
        <v>0</v>
      </c>
      <c r="H19" s="113"/>
      <c r="I19" s="114"/>
      <c r="J19" s="115"/>
      <c r="K19" s="60"/>
      <c r="L19" s="115"/>
      <c r="M19" s="115"/>
      <c r="N19" s="116"/>
      <c r="O19" s="60"/>
    </row>
    <row r="20" spans="1:15" ht="15" x14ac:dyDescent="0.25">
      <c r="A20" s="111" t="s">
        <v>12</v>
      </c>
      <c r="B20" s="112"/>
      <c r="C20" s="112"/>
      <c r="D20" s="35">
        <f t="shared" si="0"/>
        <v>0</v>
      </c>
      <c r="E20" s="112"/>
      <c r="F20" s="36">
        <f t="shared" si="1"/>
        <v>0</v>
      </c>
      <c r="G20" s="37">
        <f t="shared" si="2"/>
        <v>0</v>
      </c>
      <c r="H20" s="113"/>
      <c r="I20" s="114"/>
      <c r="J20" s="115"/>
      <c r="K20" s="60"/>
      <c r="L20" s="115"/>
      <c r="M20" s="115"/>
      <c r="N20" s="116"/>
      <c r="O20" s="60"/>
    </row>
    <row r="21" spans="1:15" ht="15" x14ac:dyDescent="0.25">
      <c r="A21" s="111" t="s">
        <v>13</v>
      </c>
      <c r="B21" s="112"/>
      <c r="C21" s="112"/>
      <c r="D21" s="35">
        <f t="shared" si="0"/>
        <v>0</v>
      </c>
      <c r="E21" s="112"/>
      <c r="F21" s="36">
        <f t="shared" si="1"/>
        <v>0</v>
      </c>
      <c r="G21" s="37">
        <f t="shared" si="2"/>
        <v>0</v>
      </c>
      <c r="H21" s="113"/>
      <c r="I21" s="114"/>
      <c r="J21" s="115"/>
      <c r="K21" s="60"/>
      <c r="L21" s="115"/>
      <c r="M21" s="115"/>
      <c r="N21" s="116"/>
      <c r="O21" s="60"/>
    </row>
    <row r="22" spans="1:15" ht="15" x14ac:dyDescent="0.25">
      <c r="A22" s="111" t="s">
        <v>14</v>
      </c>
      <c r="B22" s="112"/>
      <c r="C22" s="112"/>
      <c r="D22" s="35">
        <f t="shared" si="0"/>
        <v>0</v>
      </c>
      <c r="E22" s="112"/>
      <c r="F22" s="36">
        <f t="shared" si="1"/>
        <v>0</v>
      </c>
      <c r="G22" s="37">
        <f t="shared" si="2"/>
        <v>0</v>
      </c>
      <c r="H22" s="113"/>
      <c r="I22" s="114"/>
      <c r="J22" s="115"/>
      <c r="K22" s="60"/>
      <c r="L22" s="115"/>
      <c r="M22" s="115"/>
      <c r="N22" s="116"/>
      <c r="O22" s="60"/>
    </row>
    <row r="23" spans="1:15" ht="15" x14ac:dyDescent="0.25">
      <c r="A23" s="111" t="s">
        <v>75</v>
      </c>
      <c r="B23" s="112"/>
      <c r="C23" s="112"/>
      <c r="D23" s="35">
        <f t="shared" si="0"/>
        <v>0</v>
      </c>
      <c r="E23" s="112"/>
      <c r="F23" s="36">
        <f t="shared" si="1"/>
        <v>0</v>
      </c>
      <c r="G23" s="37">
        <f t="shared" si="2"/>
        <v>0</v>
      </c>
      <c r="H23" s="113"/>
      <c r="I23" s="114"/>
      <c r="J23" s="115"/>
      <c r="K23" s="60"/>
      <c r="L23" s="115"/>
      <c r="M23" s="115"/>
      <c r="N23" s="116"/>
      <c r="O23" s="60"/>
    </row>
    <row r="24" spans="1:15" ht="15" x14ac:dyDescent="0.25">
      <c r="A24" s="111" t="s">
        <v>76</v>
      </c>
      <c r="B24" s="112"/>
      <c r="C24" s="112"/>
      <c r="D24" s="35">
        <f t="shared" si="0"/>
        <v>0</v>
      </c>
      <c r="E24" s="112"/>
      <c r="F24" s="36">
        <f t="shared" si="1"/>
        <v>0</v>
      </c>
      <c r="G24" s="37">
        <f t="shared" si="2"/>
        <v>0</v>
      </c>
      <c r="H24" s="113"/>
      <c r="I24" s="114"/>
      <c r="J24" s="115"/>
      <c r="K24" s="60"/>
      <c r="L24" s="115"/>
      <c r="M24" s="115"/>
      <c r="N24" s="116"/>
      <c r="O24" s="60"/>
    </row>
    <row r="25" spans="1:15" ht="15" x14ac:dyDescent="0.25">
      <c r="A25" s="111" t="s">
        <v>15</v>
      </c>
      <c r="B25" s="112"/>
      <c r="C25" s="112"/>
      <c r="D25" s="35">
        <f t="shared" si="0"/>
        <v>0</v>
      </c>
      <c r="E25" s="112"/>
      <c r="F25" s="36">
        <f t="shared" si="1"/>
        <v>0</v>
      </c>
      <c r="G25" s="37">
        <f t="shared" si="2"/>
        <v>0</v>
      </c>
      <c r="H25" s="113"/>
      <c r="I25" s="114"/>
      <c r="J25" s="115"/>
      <c r="K25" s="60"/>
      <c r="L25" s="115"/>
      <c r="M25" s="115"/>
      <c r="N25" s="116"/>
      <c r="O25" s="60"/>
    </row>
    <row r="26" spans="1:15" ht="15" x14ac:dyDescent="0.25">
      <c r="A26" s="111" t="s">
        <v>77</v>
      </c>
      <c r="B26" s="112"/>
      <c r="C26" s="112"/>
      <c r="D26" s="35">
        <f t="shared" si="0"/>
        <v>0</v>
      </c>
      <c r="E26" s="112"/>
      <c r="F26" s="36">
        <f t="shared" si="1"/>
        <v>0</v>
      </c>
      <c r="G26" s="37">
        <f t="shared" si="2"/>
        <v>0</v>
      </c>
      <c r="H26" s="113"/>
      <c r="I26" s="114"/>
      <c r="J26" s="115"/>
      <c r="K26" s="60"/>
      <c r="L26" s="115"/>
      <c r="M26" s="115"/>
      <c r="N26" s="116"/>
      <c r="O26" s="60"/>
    </row>
    <row r="27" spans="1:15" ht="15" x14ac:dyDescent="0.25">
      <c r="A27" s="111" t="s">
        <v>78</v>
      </c>
      <c r="B27" s="112"/>
      <c r="C27" s="112"/>
      <c r="D27" s="35">
        <f t="shared" si="0"/>
        <v>0</v>
      </c>
      <c r="E27" s="112"/>
      <c r="F27" s="36">
        <f t="shared" si="1"/>
        <v>0</v>
      </c>
      <c r="G27" s="37">
        <f t="shared" si="2"/>
        <v>0</v>
      </c>
      <c r="H27" s="113"/>
      <c r="I27" s="114"/>
      <c r="J27" s="115"/>
      <c r="K27" s="60"/>
      <c r="L27" s="115"/>
      <c r="M27" s="115"/>
      <c r="N27" s="116"/>
      <c r="O27" s="60"/>
    </row>
    <row r="28" spans="1:15" ht="15" x14ac:dyDescent="0.25">
      <c r="A28" s="111" t="s">
        <v>16</v>
      </c>
      <c r="B28" s="112"/>
      <c r="C28" s="112"/>
      <c r="D28" s="35">
        <f>B28+-C28</f>
        <v>0</v>
      </c>
      <c r="E28" s="112"/>
      <c r="F28" s="36">
        <f t="shared" si="1"/>
        <v>0</v>
      </c>
      <c r="G28" s="37">
        <f t="shared" si="2"/>
        <v>0</v>
      </c>
      <c r="H28" s="113"/>
      <c r="I28" s="114"/>
      <c r="J28" s="115"/>
      <c r="K28" s="60"/>
      <c r="L28" s="115"/>
      <c r="M28" s="115"/>
      <c r="N28" s="116"/>
      <c r="O28" s="60"/>
    </row>
    <row r="29" spans="1:15" ht="15" x14ac:dyDescent="0.25">
      <c r="A29" s="111" t="s">
        <v>17</v>
      </c>
      <c r="B29" s="112"/>
      <c r="C29" s="112"/>
      <c r="D29" s="35">
        <f t="shared" si="0"/>
        <v>0</v>
      </c>
      <c r="E29" s="112"/>
      <c r="F29" s="36">
        <f t="shared" si="1"/>
        <v>0</v>
      </c>
      <c r="G29" s="37">
        <f t="shared" si="2"/>
        <v>0</v>
      </c>
      <c r="H29" s="113"/>
      <c r="I29" s="114"/>
      <c r="J29" s="115"/>
      <c r="K29" s="60"/>
      <c r="L29" s="115"/>
      <c r="M29" s="115"/>
      <c r="N29" s="116"/>
      <c r="O29" s="60"/>
    </row>
    <row r="30" spans="1:15" ht="15" x14ac:dyDescent="0.25">
      <c r="A30" s="111" t="s">
        <v>18</v>
      </c>
      <c r="B30" s="112"/>
      <c r="C30" s="112"/>
      <c r="D30" s="35">
        <f>B30+-C30</f>
        <v>0</v>
      </c>
      <c r="E30" s="112"/>
      <c r="F30" s="36">
        <f t="shared" si="1"/>
        <v>0</v>
      </c>
      <c r="G30" s="37">
        <f t="shared" si="2"/>
        <v>0</v>
      </c>
      <c r="H30" s="113"/>
      <c r="I30" s="114"/>
      <c r="J30" s="115"/>
      <c r="K30" s="60"/>
      <c r="L30" s="115"/>
      <c r="M30" s="115"/>
      <c r="N30" s="116"/>
      <c r="O30" s="60"/>
    </row>
    <row r="31" spans="1:15" ht="15" x14ac:dyDescent="0.25">
      <c r="A31" s="117"/>
      <c r="B31" s="118"/>
      <c r="C31" s="118"/>
      <c r="D31" s="39"/>
      <c r="E31" s="118"/>
      <c r="F31" s="39"/>
      <c r="G31" s="39"/>
      <c r="H31" s="119"/>
      <c r="I31" s="114"/>
      <c r="J31" s="115"/>
      <c r="K31" s="60"/>
      <c r="L31" s="115"/>
      <c r="M31" s="115"/>
      <c r="N31" s="116"/>
      <c r="O31" s="60"/>
    </row>
    <row r="32" spans="1:15" ht="25.5" x14ac:dyDescent="0.25">
      <c r="A32" s="120" t="s">
        <v>19</v>
      </c>
      <c r="B32" s="121">
        <f t="shared" ref="B32:G32" si="3">SUM(B18:B30)</f>
        <v>0</v>
      </c>
      <c r="C32" s="121">
        <f t="shared" si="3"/>
        <v>0</v>
      </c>
      <c r="D32" s="40">
        <f t="shared" si="3"/>
        <v>0</v>
      </c>
      <c r="E32" s="121">
        <f t="shared" si="3"/>
        <v>0</v>
      </c>
      <c r="F32" s="41">
        <f t="shared" si="3"/>
        <v>0</v>
      </c>
      <c r="G32" s="41">
        <f t="shared" si="3"/>
        <v>0</v>
      </c>
      <c r="H32" s="122"/>
      <c r="I32" s="114"/>
      <c r="J32" s="115"/>
      <c r="K32" s="60"/>
      <c r="L32" s="115"/>
      <c r="M32" s="115"/>
      <c r="N32" s="116"/>
      <c r="O32" s="60"/>
    </row>
    <row r="33" spans="1:15" ht="15" x14ac:dyDescent="0.25">
      <c r="A33" s="117"/>
      <c r="B33" s="118"/>
      <c r="C33" s="118"/>
      <c r="D33" s="39"/>
      <c r="E33" s="118"/>
      <c r="F33" s="39"/>
      <c r="G33" s="39"/>
      <c r="H33" s="119"/>
      <c r="I33" s="114"/>
      <c r="J33" s="115"/>
      <c r="K33" s="60"/>
      <c r="L33" s="115"/>
      <c r="M33" s="115"/>
      <c r="N33" s="116"/>
      <c r="O33" s="60"/>
    </row>
    <row r="34" spans="1:15" ht="15" x14ac:dyDescent="0.25">
      <c r="A34" s="111" t="s">
        <v>20</v>
      </c>
      <c r="B34" s="112"/>
      <c r="C34" s="112"/>
      <c r="D34" s="35">
        <f>B34+-C34</f>
        <v>0</v>
      </c>
      <c r="E34" s="112"/>
      <c r="F34" s="42">
        <f>C34+E34-B34</f>
        <v>0</v>
      </c>
      <c r="G34" s="37">
        <f>C34+E34</f>
        <v>0</v>
      </c>
      <c r="H34" s="113"/>
      <c r="I34" s="114"/>
      <c r="J34" s="115"/>
      <c r="K34" s="60"/>
      <c r="L34" s="115"/>
      <c r="M34" s="115"/>
      <c r="N34" s="116"/>
      <c r="O34" s="60"/>
    </row>
    <row r="35" spans="1:15" ht="15" x14ac:dyDescent="0.25">
      <c r="A35" s="111" t="s">
        <v>21</v>
      </c>
      <c r="B35" s="112"/>
      <c r="C35" s="112"/>
      <c r="D35" s="35">
        <f t="shared" ref="D35:D45" si="4">B35+-C35</f>
        <v>0</v>
      </c>
      <c r="E35" s="112"/>
      <c r="F35" s="36">
        <f t="shared" ref="F35:F45" si="5">C35+E35-B35</f>
        <v>0</v>
      </c>
      <c r="G35" s="37">
        <f t="shared" ref="G35:G45" si="6">C35+E35</f>
        <v>0</v>
      </c>
      <c r="H35" s="113"/>
      <c r="I35" s="114"/>
      <c r="J35" s="115"/>
      <c r="K35" s="60"/>
      <c r="L35" s="115"/>
      <c r="M35" s="115"/>
      <c r="N35" s="116"/>
      <c r="O35" s="60"/>
    </row>
    <row r="36" spans="1:15" ht="15" x14ac:dyDescent="0.25">
      <c r="A36" s="111" t="s">
        <v>22</v>
      </c>
      <c r="B36" s="112"/>
      <c r="C36" s="112"/>
      <c r="D36" s="35">
        <f t="shared" si="4"/>
        <v>0</v>
      </c>
      <c r="E36" s="112"/>
      <c r="F36" s="36">
        <f t="shared" si="5"/>
        <v>0</v>
      </c>
      <c r="G36" s="37">
        <f t="shared" si="6"/>
        <v>0</v>
      </c>
      <c r="H36" s="113"/>
      <c r="I36" s="114"/>
      <c r="J36" s="115"/>
      <c r="K36" s="60"/>
      <c r="L36" s="115"/>
      <c r="M36" s="115"/>
      <c r="N36" s="116"/>
      <c r="O36" s="60"/>
    </row>
    <row r="37" spans="1:15" ht="15" x14ac:dyDescent="0.25">
      <c r="A37" s="111" t="s">
        <v>23</v>
      </c>
      <c r="B37" s="112"/>
      <c r="C37" s="112"/>
      <c r="D37" s="35">
        <f t="shared" si="4"/>
        <v>0</v>
      </c>
      <c r="E37" s="112"/>
      <c r="F37" s="36">
        <f t="shared" si="5"/>
        <v>0</v>
      </c>
      <c r="G37" s="37">
        <f t="shared" si="6"/>
        <v>0</v>
      </c>
      <c r="H37" s="113"/>
      <c r="I37" s="114"/>
      <c r="J37" s="115"/>
      <c r="K37" s="60"/>
      <c r="L37" s="115"/>
      <c r="M37" s="115"/>
      <c r="N37" s="116"/>
      <c r="O37" s="60"/>
    </row>
    <row r="38" spans="1:15" ht="15" x14ac:dyDescent="0.25">
      <c r="A38" s="111" t="s">
        <v>24</v>
      </c>
      <c r="B38" s="112"/>
      <c r="C38" s="112"/>
      <c r="D38" s="35">
        <f t="shared" si="4"/>
        <v>0</v>
      </c>
      <c r="E38" s="112"/>
      <c r="F38" s="36">
        <f t="shared" si="5"/>
        <v>0</v>
      </c>
      <c r="G38" s="37">
        <f t="shared" si="6"/>
        <v>0</v>
      </c>
      <c r="H38" s="113"/>
      <c r="I38" s="114"/>
      <c r="J38" s="115"/>
      <c r="K38" s="60"/>
      <c r="L38" s="115"/>
      <c r="M38" s="115"/>
      <c r="N38" s="116"/>
      <c r="O38" s="60"/>
    </row>
    <row r="39" spans="1:15" ht="15" x14ac:dyDescent="0.25">
      <c r="A39" s="111" t="s">
        <v>25</v>
      </c>
      <c r="B39" s="112"/>
      <c r="C39" s="112"/>
      <c r="D39" s="35">
        <f t="shared" si="4"/>
        <v>0</v>
      </c>
      <c r="E39" s="112"/>
      <c r="F39" s="36">
        <f t="shared" si="5"/>
        <v>0</v>
      </c>
      <c r="G39" s="37">
        <f t="shared" si="6"/>
        <v>0</v>
      </c>
      <c r="H39" s="113"/>
      <c r="I39" s="114"/>
      <c r="J39" s="115"/>
      <c r="K39" s="60"/>
      <c r="L39" s="115"/>
      <c r="M39" s="115"/>
      <c r="N39" s="116"/>
      <c r="O39" s="60"/>
    </row>
    <row r="40" spans="1:15" ht="15" x14ac:dyDescent="0.25">
      <c r="A40" s="111" t="s">
        <v>79</v>
      </c>
      <c r="B40" s="112"/>
      <c r="C40" s="112"/>
      <c r="D40" s="35">
        <f t="shared" si="4"/>
        <v>0</v>
      </c>
      <c r="E40" s="112"/>
      <c r="F40" s="36">
        <f t="shared" si="5"/>
        <v>0</v>
      </c>
      <c r="G40" s="37">
        <f t="shared" si="6"/>
        <v>0</v>
      </c>
      <c r="H40" s="113"/>
      <c r="I40" s="114"/>
      <c r="J40" s="115"/>
      <c r="K40" s="60"/>
      <c r="L40" s="115"/>
      <c r="M40" s="115"/>
      <c r="N40" s="116"/>
      <c r="O40" s="60"/>
    </row>
    <row r="41" spans="1:15" ht="15" x14ac:dyDescent="0.25">
      <c r="A41" s="111" t="s">
        <v>26</v>
      </c>
      <c r="B41" s="112"/>
      <c r="C41" s="112"/>
      <c r="D41" s="35">
        <f t="shared" si="4"/>
        <v>0</v>
      </c>
      <c r="E41" s="112"/>
      <c r="F41" s="36">
        <f t="shared" si="5"/>
        <v>0</v>
      </c>
      <c r="G41" s="37">
        <f t="shared" si="6"/>
        <v>0</v>
      </c>
      <c r="H41" s="113"/>
      <c r="I41" s="114"/>
      <c r="J41" s="115"/>
      <c r="K41" s="60"/>
      <c r="L41" s="115"/>
      <c r="M41" s="115"/>
      <c r="N41" s="116"/>
      <c r="O41" s="60"/>
    </row>
    <row r="42" spans="1:15" ht="15" x14ac:dyDescent="0.25">
      <c r="A42" s="111" t="s">
        <v>27</v>
      </c>
      <c r="B42" s="112"/>
      <c r="C42" s="112"/>
      <c r="D42" s="35">
        <f t="shared" si="4"/>
        <v>0</v>
      </c>
      <c r="E42" s="112"/>
      <c r="F42" s="36">
        <f t="shared" si="5"/>
        <v>0</v>
      </c>
      <c r="G42" s="37">
        <f t="shared" si="6"/>
        <v>0</v>
      </c>
      <c r="H42" s="113"/>
      <c r="I42" s="114"/>
      <c r="J42" s="115"/>
      <c r="K42" s="60"/>
      <c r="L42" s="115"/>
      <c r="M42" s="115"/>
      <c r="N42" s="116"/>
      <c r="O42" s="60"/>
    </row>
    <row r="43" spans="1:15" ht="15" x14ac:dyDescent="0.25">
      <c r="A43" s="111" t="s">
        <v>28</v>
      </c>
      <c r="B43" s="112"/>
      <c r="C43" s="112"/>
      <c r="D43" s="35">
        <f t="shared" si="4"/>
        <v>0</v>
      </c>
      <c r="E43" s="112"/>
      <c r="F43" s="36">
        <f t="shared" si="5"/>
        <v>0</v>
      </c>
      <c r="G43" s="37">
        <f t="shared" si="6"/>
        <v>0</v>
      </c>
      <c r="H43" s="113"/>
      <c r="I43" s="114"/>
      <c r="J43" s="115"/>
      <c r="K43" s="60"/>
      <c r="L43" s="115"/>
      <c r="M43" s="115"/>
      <c r="N43" s="116"/>
      <c r="O43" s="60"/>
    </row>
    <row r="44" spans="1:15" ht="15" x14ac:dyDescent="0.25">
      <c r="A44" s="111" t="s">
        <v>29</v>
      </c>
      <c r="B44" s="112"/>
      <c r="C44" s="112"/>
      <c r="D44" s="35">
        <f t="shared" si="4"/>
        <v>0</v>
      </c>
      <c r="E44" s="112"/>
      <c r="F44" s="36">
        <f t="shared" si="5"/>
        <v>0</v>
      </c>
      <c r="G44" s="37">
        <f t="shared" si="6"/>
        <v>0</v>
      </c>
      <c r="H44" s="113"/>
      <c r="I44" s="114"/>
      <c r="J44" s="115"/>
      <c r="K44" s="60"/>
      <c r="L44" s="115"/>
      <c r="M44" s="115"/>
      <c r="N44" s="116"/>
      <c r="O44" s="60"/>
    </row>
    <row r="45" spans="1:15" ht="25.5" x14ac:dyDescent="0.25">
      <c r="A45" s="111" t="s">
        <v>81</v>
      </c>
      <c r="B45" s="112"/>
      <c r="C45" s="112"/>
      <c r="D45" s="35">
        <f t="shared" si="4"/>
        <v>0</v>
      </c>
      <c r="E45" s="112"/>
      <c r="F45" s="36">
        <f t="shared" si="5"/>
        <v>0</v>
      </c>
      <c r="G45" s="37">
        <f t="shared" si="6"/>
        <v>0</v>
      </c>
      <c r="H45" s="113"/>
      <c r="I45" s="114"/>
      <c r="J45" s="115"/>
      <c r="K45" s="60"/>
      <c r="L45" s="115"/>
      <c r="M45" s="115"/>
      <c r="N45" s="116"/>
      <c r="O45" s="60"/>
    </row>
    <row r="46" spans="1:15" ht="15" x14ac:dyDescent="0.25">
      <c r="A46" s="117"/>
      <c r="B46" s="118"/>
      <c r="C46" s="118"/>
      <c r="D46" s="39"/>
      <c r="E46" s="118"/>
      <c r="F46" s="39"/>
      <c r="G46" s="39"/>
      <c r="H46" s="119"/>
      <c r="I46" s="114"/>
      <c r="J46" s="115"/>
      <c r="K46" s="60"/>
      <c r="L46" s="115"/>
      <c r="M46" s="115"/>
      <c r="N46" s="116"/>
      <c r="O46" s="60"/>
    </row>
    <row r="47" spans="1:15" ht="15" x14ac:dyDescent="0.25">
      <c r="A47" s="120" t="s">
        <v>30</v>
      </c>
      <c r="B47" s="121">
        <f t="shared" ref="B47:G47" si="7">SUM(B34:B45)</f>
        <v>0</v>
      </c>
      <c r="C47" s="121">
        <f t="shared" si="7"/>
        <v>0</v>
      </c>
      <c r="D47" s="40">
        <f t="shared" si="7"/>
        <v>0</v>
      </c>
      <c r="E47" s="121">
        <f t="shared" si="7"/>
        <v>0</v>
      </c>
      <c r="F47" s="41">
        <f t="shared" si="7"/>
        <v>0</v>
      </c>
      <c r="G47" s="43">
        <f t="shared" si="7"/>
        <v>0</v>
      </c>
      <c r="H47" s="123"/>
      <c r="I47" s="114"/>
      <c r="J47" s="115"/>
      <c r="K47" s="60"/>
      <c r="L47" s="115"/>
      <c r="M47" s="115"/>
      <c r="N47" s="116"/>
      <c r="O47" s="60"/>
    </row>
    <row r="48" spans="1:15" s="60" customFormat="1" ht="15" x14ac:dyDescent="0.25">
      <c r="A48" s="124"/>
      <c r="B48" s="125"/>
      <c r="C48" s="125"/>
      <c r="D48" s="44"/>
      <c r="E48" s="125"/>
      <c r="F48" s="45"/>
      <c r="G48" s="46"/>
      <c r="H48" s="119"/>
      <c r="I48" s="114"/>
      <c r="J48" s="115"/>
      <c r="L48" s="115"/>
      <c r="M48" s="115"/>
      <c r="N48" s="116"/>
    </row>
    <row r="49" spans="1:15" ht="15" x14ac:dyDescent="0.25">
      <c r="A49" s="111" t="s">
        <v>31</v>
      </c>
      <c r="B49" s="112"/>
      <c r="C49" s="112"/>
      <c r="D49" s="35">
        <f>B49+-C49</f>
        <v>0</v>
      </c>
      <c r="E49" s="112"/>
      <c r="F49" s="36">
        <f>C49+E49-B49</f>
        <v>0</v>
      </c>
      <c r="G49" s="37">
        <f>C49+E49</f>
        <v>0</v>
      </c>
      <c r="H49" s="113"/>
      <c r="I49" s="114"/>
      <c r="J49" s="115"/>
      <c r="K49" s="60"/>
      <c r="L49" s="115"/>
      <c r="M49" s="115"/>
      <c r="N49" s="116"/>
      <c r="O49" s="60"/>
    </row>
    <row r="50" spans="1:15" ht="15" x14ac:dyDescent="0.25">
      <c r="A50" s="111" t="s">
        <v>32</v>
      </c>
      <c r="B50" s="112"/>
      <c r="C50" s="112"/>
      <c r="D50" s="35">
        <f t="shared" ref="D50:D55" si="8">B50+-C50</f>
        <v>0</v>
      </c>
      <c r="E50" s="112"/>
      <c r="F50" s="36">
        <f t="shared" ref="F50:F55" si="9">C50+E50-B50</f>
        <v>0</v>
      </c>
      <c r="G50" s="37">
        <f t="shared" ref="G50:G55" si="10">C50+E50</f>
        <v>0</v>
      </c>
      <c r="H50" s="119"/>
      <c r="I50" s="114"/>
      <c r="J50" s="115"/>
      <c r="K50" s="60"/>
      <c r="L50" s="115"/>
      <c r="M50" s="115"/>
      <c r="N50" s="116"/>
      <c r="O50" s="60"/>
    </row>
    <row r="51" spans="1:15" ht="15" x14ac:dyDescent="0.25">
      <c r="A51" s="111" t="s">
        <v>33</v>
      </c>
      <c r="B51" s="112"/>
      <c r="C51" s="112"/>
      <c r="D51" s="35">
        <f t="shared" si="8"/>
        <v>0</v>
      </c>
      <c r="E51" s="112"/>
      <c r="F51" s="36">
        <f t="shared" si="9"/>
        <v>0</v>
      </c>
      <c r="G51" s="37">
        <f t="shared" si="10"/>
        <v>0</v>
      </c>
      <c r="H51" s="113"/>
      <c r="I51" s="114"/>
      <c r="J51" s="115"/>
      <c r="K51" s="60"/>
      <c r="L51" s="115"/>
      <c r="M51" s="115"/>
      <c r="N51" s="116"/>
      <c r="O51" s="60"/>
    </row>
    <row r="52" spans="1:15" ht="15" x14ac:dyDescent="0.25">
      <c r="A52" s="111" t="s">
        <v>34</v>
      </c>
      <c r="B52" s="112"/>
      <c r="C52" s="112"/>
      <c r="D52" s="35">
        <f t="shared" si="8"/>
        <v>0</v>
      </c>
      <c r="E52" s="112"/>
      <c r="F52" s="36">
        <f t="shared" si="9"/>
        <v>0</v>
      </c>
      <c r="G52" s="37">
        <f t="shared" si="10"/>
        <v>0</v>
      </c>
      <c r="H52" s="113"/>
      <c r="I52" s="114"/>
      <c r="J52" s="115"/>
      <c r="K52" s="60"/>
      <c r="L52" s="115"/>
      <c r="M52" s="115"/>
      <c r="N52" s="116"/>
      <c r="O52" s="60"/>
    </row>
    <row r="53" spans="1:15" ht="15" x14ac:dyDescent="0.25">
      <c r="A53" s="111" t="s">
        <v>35</v>
      </c>
      <c r="B53" s="112"/>
      <c r="C53" s="112"/>
      <c r="D53" s="35">
        <f t="shared" si="8"/>
        <v>0</v>
      </c>
      <c r="E53" s="112"/>
      <c r="F53" s="36">
        <f t="shared" si="9"/>
        <v>0</v>
      </c>
      <c r="G53" s="37">
        <f t="shared" si="10"/>
        <v>0</v>
      </c>
      <c r="H53" s="113"/>
      <c r="I53" s="114"/>
      <c r="J53" s="115"/>
      <c r="K53" s="60"/>
      <c r="L53" s="115"/>
      <c r="M53" s="115"/>
      <c r="N53" s="116"/>
      <c r="O53" s="60"/>
    </row>
    <row r="54" spans="1:15" ht="15" x14ac:dyDescent="0.25">
      <c r="A54" s="111" t="s">
        <v>36</v>
      </c>
      <c r="B54" s="112"/>
      <c r="C54" s="112"/>
      <c r="D54" s="35">
        <f t="shared" si="8"/>
        <v>0</v>
      </c>
      <c r="E54" s="112"/>
      <c r="F54" s="36">
        <f t="shared" si="9"/>
        <v>0</v>
      </c>
      <c r="G54" s="37">
        <f t="shared" si="10"/>
        <v>0</v>
      </c>
      <c r="H54" s="119"/>
      <c r="I54" s="114"/>
      <c r="J54" s="115"/>
      <c r="K54" s="60"/>
      <c r="L54" s="115"/>
      <c r="M54" s="115"/>
      <c r="N54" s="116"/>
      <c r="O54" s="60"/>
    </row>
    <row r="55" spans="1:15" ht="15" x14ac:dyDescent="0.25">
      <c r="A55" s="111" t="s">
        <v>37</v>
      </c>
      <c r="B55" s="112"/>
      <c r="C55" s="112"/>
      <c r="D55" s="35">
        <f t="shared" si="8"/>
        <v>0</v>
      </c>
      <c r="E55" s="112"/>
      <c r="F55" s="36">
        <f t="shared" si="9"/>
        <v>0</v>
      </c>
      <c r="G55" s="37">
        <f t="shared" si="10"/>
        <v>0</v>
      </c>
      <c r="H55" s="113"/>
      <c r="I55" s="114"/>
      <c r="J55" s="115"/>
      <c r="K55" s="60"/>
      <c r="L55" s="115"/>
      <c r="M55" s="115"/>
      <c r="N55" s="116"/>
      <c r="O55" s="60"/>
    </row>
    <row r="56" spans="1:15" ht="15" x14ac:dyDescent="0.25">
      <c r="A56" s="117"/>
      <c r="B56" s="118"/>
      <c r="C56" s="118"/>
      <c r="D56" s="39"/>
      <c r="E56" s="118"/>
      <c r="F56" s="39"/>
      <c r="G56" s="39"/>
      <c r="H56" s="126"/>
      <c r="I56" s="114"/>
      <c r="J56" s="115"/>
      <c r="K56" s="60"/>
      <c r="L56" s="115"/>
      <c r="M56" s="115"/>
      <c r="N56" s="116"/>
      <c r="O56" s="60"/>
    </row>
    <row r="57" spans="1:15" x14ac:dyDescent="0.2">
      <c r="A57" s="120" t="s">
        <v>38</v>
      </c>
      <c r="B57" s="121">
        <f>SUM(B49:B55)</f>
        <v>0</v>
      </c>
      <c r="C57" s="121">
        <f t="shared" ref="C57:E57" si="11">SUM(C49:C55)</f>
        <v>0</v>
      </c>
      <c r="D57" s="40">
        <f t="shared" si="11"/>
        <v>0</v>
      </c>
      <c r="E57" s="121">
        <f t="shared" si="11"/>
        <v>0</v>
      </c>
      <c r="F57" s="41">
        <f>SUM(F49:F55)</f>
        <v>0</v>
      </c>
      <c r="G57" s="47">
        <f>SUM(G49:G55)</f>
        <v>0</v>
      </c>
      <c r="H57" s="127"/>
      <c r="I57" s="128"/>
      <c r="J57" s="60"/>
      <c r="K57" s="60"/>
      <c r="L57" s="60"/>
      <c r="M57" s="60"/>
      <c r="N57" s="129"/>
      <c r="O57" s="60"/>
    </row>
    <row r="58" spans="1:15" s="60" customFormat="1" x14ac:dyDescent="0.2">
      <c r="A58" s="124"/>
      <c r="B58" s="125"/>
      <c r="C58" s="125"/>
      <c r="D58" s="44"/>
      <c r="E58" s="125"/>
      <c r="F58" s="45"/>
      <c r="G58" s="48"/>
      <c r="H58" s="130"/>
      <c r="I58" s="128"/>
      <c r="N58" s="129"/>
    </row>
    <row r="59" spans="1:15" ht="15" x14ac:dyDescent="0.25">
      <c r="A59" s="111" t="s">
        <v>39</v>
      </c>
      <c r="B59" s="112"/>
      <c r="C59" s="112"/>
      <c r="D59" s="35">
        <f>B59+-C59</f>
        <v>0</v>
      </c>
      <c r="E59" s="112"/>
      <c r="F59" s="36">
        <f>C59+E59-B59</f>
        <v>0</v>
      </c>
      <c r="G59" s="37">
        <f>C59+E59</f>
        <v>0</v>
      </c>
      <c r="H59" s="113"/>
      <c r="I59" s="128"/>
      <c r="J59" s="60"/>
      <c r="K59" s="60"/>
      <c r="L59" s="60"/>
      <c r="M59" s="60"/>
      <c r="N59" s="129"/>
      <c r="O59" s="60"/>
    </row>
    <row r="60" spans="1:15" x14ac:dyDescent="0.2">
      <c r="A60" s="111" t="s">
        <v>40</v>
      </c>
      <c r="B60" s="112"/>
      <c r="C60" s="112"/>
      <c r="D60" s="35">
        <f t="shared" ref="D60:D67" si="12">B60+-C60</f>
        <v>0</v>
      </c>
      <c r="E60" s="112"/>
      <c r="F60" s="36">
        <f t="shared" ref="F60:F67" si="13">C60+E60-B60</f>
        <v>0</v>
      </c>
      <c r="G60" s="37">
        <f t="shared" ref="G60:G67" si="14">C60+E60</f>
        <v>0</v>
      </c>
      <c r="H60" s="130"/>
      <c r="I60" s="128"/>
      <c r="J60" s="60"/>
      <c r="K60" s="60"/>
      <c r="L60" s="60"/>
      <c r="M60" s="60"/>
      <c r="N60" s="129"/>
      <c r="O60" s="60"/>
    </row>
    <row r="61" spans="1:15" ht="15" x14ac:dyDescent="0.25">
      <c r="A61" s="111" t="s">
        <v>80</v>
      </c>
      <c r="B61" s="112"/>
      <c r="C61" s="112"/>
      <c r="D61" s="35">
        <f t="shared" si="12"/>
        <v>0</v>
      </c>
      <c r="E61" s="112"/>
      <c r="F61" s="36">
        <f t="shared" si="13"/>
        <v>0</v>
      </c>
      <c r="G61" s="37">
        <f t="shared" si="14"/>
        <v>0</v>
      </c>
      <c r="H61" s="113"/>
      <c r="I61" s="128"/>
      <c r="J61" s="60"/>
      <c r="K61" s="60"/>
      <c r="L61" s="60"/>
      <c r="M61" s="60"/>
      <c r="N61" s="129"/>
      <c r="O61" s="60"/>
    </row>
    <row r="62" spans="1:15" ht="15" x14ac:dyDescent="0.25">
      <c r="A62" s="111" t="s">
        <v>41</v>
      </c>
      <c r="B62" s="112"/>
      <c r="C62" s="112"/>
      <c r="D62" s="35">
        <f t="shared" si="12"/>
        <v>0</v>
      </c>
      <c r="E62" s="112"/>
      <c r="F62" s="36">
        <f t="shared" si="13"/>
        <v>0</v>
      </c>
      <c r="G62" s="37">
        <f t="shared" si="14"/>
        <v>0</v>
      </c>
      <c r="H62" s="113"/>
      <c r="I62" s="128"/>
      <c r="J62" s="60"/>
      <c r="K62" s="60"/>
      <c r="L62" s="60"/>
      <c r="M62" s="60"/>
      <c r="N62" s="129"/>
      <c r="O62" s="60"/>
    </row>
    <row r="63" spans="1:15" ht="15" x14ac:dyDescent="0.25">
      <c r="A63" s="111" t="s">
        <v>42</v>
      </c>
      <c r="B63" s="112"/>
      <c r="C63" s="112"/>
      <c r="D63" s="35">
        <f t="shared" si="12"/>
        <v>0</v>
      </c>
      <c r="E63" s="112"/>
      <c r="F63" s="36">
        <f t="shared" si="13"/>
        <v>0</v>
      </c>
      <c r="G63" s="37">
        <f t="shared" si="14"/>
        <v>0</v>
      </c>
      <c r="H63" s="113"/>
      <c r="I63" s="128"/>
      <c r="J63" s="60"/>
      <c r="K63" s="60"/>
      <c r="L63" s="60"/>
      <c r="M63" s="60"/>
      <c r="N63" s="129"/>
      <c r="O63" s="60"/>
    </row>
    <row r="64" spans="1:15" ht="15" x14ac:dyDescent="0.25">
      <c r="A64" s="111" t="s">
        <v>43</v>
      </c>
      <c r="B64" s="112"/>
      <c r="C64" s="112"/>
      <c r="D64" s="35">
        <f t="shared" si="12"/>
        <v>0</v>
      </c>
      <c r="E64" s="112"/>
      <c r="F64" s="36">
        <f t="shared" si="13"/>
        <v>0</v>
      </c>
      <c r="G64" s="37">
        <f t="shared" si="14"/>
        <v>0</v>
      </c>
      <c r="H64" s="113"/>
      <c r="I64" s="128"/>
      <c r="J64" s="60"/>
      <c r="K64" s="60"/>
      <c r="L64" s="60"/>
      <c r="M64" s="60"/>
      <c r="N64" s="129"/>
      <c r="O64" s="60"/>
    </row>
    <row r="65" spans="1:15" x14ac:dyDescent="0.2">
      <c r="A65" s="111" t="s">
        <v>44</v>
      </c>
      <c r="B65" s="112"/>
      <c r="C65" s="112"/>
      <c r="D65" s="35">
        <f t="shared" si="12"/>
        <v>0</v>
      </c>
      <c r="E65" s="112"/>
      <c r="F65" s="36">
        <f t="shared" si="13"/>
        <v>0</v>
      </c>
      <c r="G65" s="37">
        <f t="shared" si="14"/>
        <v>0</v>
      </c>
      <c r="H65" s="130"/>
      <c r="I65" s="128"/>
      <c r="J65" s="60"/>
      <c r="K65" s="60"/>
      <c r="L65" s="60"/>
      <c r="M65" s="60"/>
      <c r="N65" s="129"/>
      <c r="O65" s="60"/>
    </row>
    <row r="66" spans="1:15" x14ac:dyDescent="0.2">
      <c r="A66" s="111" t="s">
        <v>45</v>
      </c>
      <c r="B66" s="112"/>
      <c r="C66" s="112"/>
      <c r="D66" s="35">
        <f t="shared" si="12"/>
        <v>0</v>
      </c>
      <c r="E66" s="112"/>
      <c r="F66" s="36">
        <f t="shared" si="13"/>
        <v>0</v>
      </c>
      <c r="G66" s="37">
        <f t="shared" si="14"/>
        <v>0</v>
      </c>
      <c r="H66" s="130"/>
      <c r="I66" s="128"/>
      <c r="J66" s="60"/>
      <c r="K66" s="60"/>
      <c r="L66" s="60"/>
      <c r="M66" s="60"/>
      <c r="N66" s="129"/>
      <c r="O66" s="60"/>
    </row>
    <row r="67" spans="1:15" ht="15" x14ac:dyDescent="0.25">
      <c r="A67" s="111" t="s">
        <v>46</v>
      </c>
      <c r="B67" s="112"/>
      <c r="C67" s="112"/>
      <c r="D67" s="35">
        <f t="shared" si="12"/>
        <v>0</v>
      </c>
      <c r="E67" s="112"/>
      <c r="F67" s="36">
        <f t="shared" si="13"/>
        <v>0</v>
      </c>
      <c r="G67" s="37">
        <f t="shared" si="14"/>
        <v>0</v>
      </c>
      <c r="H67" s="113"/>
      <c r="I67" s="128"/>
      <c r="J67" s="60"/>
      <c r="K67" s="60"/>
      <c r="L67" s="60"/>
      <c r="M67" s="60"/>
      <c r="N67" s="129"/>
      <c r="O67" s="60"/>
    </row>
    <row r="68" spans="1:15" x14ac:dyDescent="0.2">
      <c r="A68" s="117"/>
      <c r="B68" s="118"/>
      <c r="C68" s="118"/>
      <c r="D68" s="39"/>
      <c r="E68" s="118"/>
      <c r="F68" s="39"/>
      <c r="G68" s="38"/>
      <c r="H68" s="130"/>
      <c r="I68" s="128"/>
      <c r="J68" s="60"/>
      <c r="K68" s="60"/>
      <c r="L68" s="60"/>
      <c r="M68" s="60"/>
      <c r="N68" s="129"/>
      <c r="O68" s="60"/>
    </row>
    <row r="69" spans="1:15" x14ac:dyDescent="0.2">
      <c r="A69" s="120" t="s">
        <v>47</v>
      </c>
      <c r="B69" s="121">
        <f>SUM(B59:B67)</f>
        <v>0</v>
      </c>
      <c r="C69" s="121">
        <f t="shared" ref="C69:F69" si="15">SUM(C59:C67)</f>
        <v>0</v>
      </c>
      <c r="D69" s="40">
        <f t="shared" si="15"/>
        <v>0</v>
      </c>
      <c r="E69" s="121">
        <f t="shared" si="15"/>
        <v>0</v>
      </c>
      <c r="F69" s="40">
        <f t="shared" si="15"/>
        <v>0</v>
      </c>
      <c r="G69" s="47">
        <f>SUM(G59:G67)</f>
        <v>0</v>
      </c>
      <c r="H69" s="131"/>
      <c r="I69" s="128"/>
      <c r="J69" s="60"/>
      <c r="K69" s="60"/>
      <c r="L69" s="60"/>
      <c r="M69" s="60"/>
      <c r="N69" s="129"/>
      <c r="O69" s="60"/>
    </row>
    <row r="70" spans="1:15" s="60" customFormat="1" x14ac:dyDescent="0.2">
      <c r="A70" s="124"/>
      <c r="B70" s="125"/>
      <c r="C70" s="125"/>
      <c r="D70" s="44"/>
      <c r="E70" s="125"/>
      <c r="F70" s="45"/>
      <c r="G70" s="48"/>
      <c r="H70" s="132"/>
      <c r="I70" s="128"/>
      <c r="N70" s="129"/>
    </row>
    <row r="71" spans="1:15" x14ac:dyDescent="0.2">
      <c r="A71" s="111" t="s">
        <v>48</v>
      </c>
      <c r="B71" s="112"/>
      <c r="C71" s="112"/>
      <c r="D71" s="35">
        <f>B71+-C71</f>
        <v>0</v>
      </c>
      <c r="E71" s="112"/>
      <c r="F71" s="36">
        <f>C71+E71-B71</f>
        <v>0</v>
      </c>
      <c r="G71" s="37">
        <f>C71+E71</f>
        <v>0</v>
      </c>
      <c r="H71" s="133"/>
      <c r="I71" s="128"/>
      <c r="J71" s="60"/>
      <c r="K71" s="60"/>
      <c r="L71" s="60"/>
      <c r="M71" s="60"/>
      <c r="N71" s="129"/>
      <c r="O71" s="60"/>
    </row>
    <row r="72" spans="1:15" x14ac:dyDescent="0.2">
      <c r="A72" s="111" t="s">
        <v>49</v>
      </c>
      <c r="B72" s="112"/>
      <c r="C72" s="112"/>
      <c r="D72" s="35">
        <f t="shared" ref="D72:D73" si="16">B72+-C72</f>
        <v>0</v>
      </c>
      <c r="E72" s="112"/>
      <c r="F72" s="36">
        <f t="shared" ref="F72:F73" si="17">C72+E72-B72</f>
        <v>0</v>
      </c>
      <c r="G72" s="37">
        <f t="shared" ref="G72:G73" si="18">C72+E72</f>
        <v>0</v>
      </c>
      <c r="H72" s="133"/>
      <c r="I72" s="60"/>
      <c r="J72" s="60"/>
      <c r="K72" s="60"/>
      <c r="L72" s="60"/>
      <c r="M72" s="60"/>
      <c r="N72" s="129"/>
      <c r="O72" s="60"/>
    </row>
    <row r="73" spans="1:15" x14ac:dyDescent="0.2">
      <c r="A73" s="111" t="s">
        <v>50</v>
      </c>
      <c r="B73" s="112"/>
      <c r="C73" s="112"/>
      <c r="D73" s="35">
        <f t="shared" si="16"/>
        <v>0</v>
      </c>
      <c r="E73" s="112"/>
      <c r="F73" s="36">
        <f t="shared" si="17"/>
        <v>0</v>
      </c>
      <c r="G73" s="37">
        <f t="shared" si="18"/>
        <v>0</v>
      </c>
      <c r="H73" s="130"/>
      <c r="I73" s="60"/>
      <c r="J73" s="60"/>
      <c r="K73" s="60"/>
      <c r="L73" s="60"/>
      <c r="M73" s="60"/>
      <c r="N73" s="134"/>
      <c r="O73" s="60"/>
    </row>
    <row r="74" spans="1:15" x14ac:dyDescent="0.2">
      <c r="A74" s="117"/>
      <c r="B74" s="118"/>
      <c r="C74" s="118"/>
      <c r="D74" s="39"/>
      <c r="E74" s="118"/>
      <c r="F74" s="39"/>
      <c r="G74" s="39"/>
      <c r="H74" s="130"/>
      <c r="I74" s="60"/>
      <c r="J74" s="60"/>
      <c r="K74" s="60"/>
      <c r="L74" s="60"/>
      <c r="M74" s="60"/>
      <c r="N74" s="134"/>
      <c r="O74" s="60"/>
    </row>
    <row r="75" spans="1:15" x14ac:dyDescent="0.2">
      <c r="A75" s="120" t="s">
        <v>51</v>
      </c>
      <c r="B75" s="121">
        <f>SUM(B71:B73)</f>
        <v>0</v>
      </c>
      <c r="C75" s="121">
        <f t="shared" ref="C75:F75" si="19">SUM(C71:C73)</f>
        <v>0</v>
      </c>
      <c r="D75" s="40">
        <f t="shared" si="19"/>
        <v>0</v>
      </c>
      <c r="E75" s="121">
        <f t="shared" si="19"/>
        <v>0</v>
      </c>
      <c r="F75" s="40">
        <f t="shared" si="19"/>
        <v>0</v>
      </c>
      <c r="G75" s="47">
        <f>SUM(G71:G73)</f>
        <v>0</v>
      </c>
      <c r="H75" s="127"/>
      <c r="I75" s="60"/>
      <c r="J75" s="60"/>
      <c r="K75" s="60"/>
      <c r="L75" s="60"/>
      <c r="M75" s="60"/>
      <c r="N75" s="134"/>
      <c r="O75" s="60"/>
    </row>
    <row r="76" spans="1:15" s="60" customFormat="1" x14ac:dyDescent="0.2">
      <c r="A76" s="124"/>
      <c r="B76" s="125"/>
      <c r="C76" s="125"/>
      <c r="D76" s="44"/>
      <c r="E76" s="125"/>
      <c r="F76" s="45"/>
      <c r="G76" s="48"/>
      <c r="H76" s="130"/>
      <c r="N76" s="134"/>
    </row>
    <row r="77" spans="1:15" ht="15" x14ac:dyDescent="0.25">
      <c r="A77" s="111" t="s">
        <v>202</v>
      </c>
      <c r="B77" s="112"/>
      <c r="C77" s="112"/>
      <c r="D77" s="35">
        <f>B77+-C77</f>
        <v>0</v>
      </c>
      <c r="E77" s="112"/>
      <c r="F77" s="36">
        <f t="shared" ref="F77:F79" si="20">C77+E77-B77</f>
        <v>0</v>
      </c>
      <c r="G77" s="37">
        <f>C77+E77</f>
        <v>0</v>
      </c>
      <c r="H77" s="113"/>
      <c r="I77" s="60"/>
      <c r="J77" s="60"/>
      <c r="K77" s="60"/>
      <c r="L77" s="60"/>
      <c r="M77" s="60"/>
      <c r="N77" s="134"/>
      <c r="O77" s="60"/>
    </row>
    <row r="78" spans="1:15" x14ac:dyDescent="0.2">
      <c r="A78" s="111" t="s">
        <v>52</v>
      </c>
      <c r="B78" s="112"/>
      <c r="C78" s="112"/>
      <c r="D78" s="35">
        <f t="shared" ref="D78:D79" si="21">B78+-C78</f>
        <v>0</v>
      </c>
      <c r="E78" s="112"/>
      <c r="F78" s="36">
        <f>D78</f>
        <v>0</v>
      </c>
      <c r="G78" s="37">
        <f>D78+E78</f>
        <v>0</v>
      </c>
      <c r="H78" s="130"/>
      <c r="I78" s="60"/>
      <c r="J78" s="60"/>
      <c r="K78" s="60"/>
      <c r="L78" s="60"/>
      <c r="M78" s="60"/>
      <c r="N78" s="134"/>
      <c r="O78" s="60"/>
    </row>
    <row r="79" spans="1:15" ht="15" x14ac:dyDescent="0.25">
      <c r="A79" s="111" t="s">
        <v>53</v>
      </c>
      <c r="B79" s="112"/>
      <c r="C79" s="112"/>
      <c r="D79" s="35">
        <f t="shared" si="21"/>
        <v>0</v>
      </c>
      <c r="E79" s="112"/>
      <c r="F79" s="36">
        <f t="shared" si="20"/>
        <v>0</v>
      </c>
      <c r="G79" s="37">
        <f t="shared" ref="G79" si="22">C79+E79</f>
        <v>0</v>
      </c>
      <c r="H79" s="113"/>
      <c r="I79" s="60"/>
      <c r="J79" s="60"/>
      <c r="K79" s="60"/>
      <c r="L79" s="60"/>
      <c r="M79" s="60"/>
      <c r="N79" s="134"/>
      <c r="O79" s="60"/>
    </row>
    <row r="80" spans="1:15" x14ac:dyDescent="0.2">
      <c r="A80" s="135"/>
      <c r="B80" s="136"/>
      <c r="C80" s="136"/>
      <c r="D80" s="49"/>
      <c r="E80" s="118"/>
      <c r="F80" s="39"/>
      <c r="G80" s="39"/>
      <c r="H80" s="130"/>
      <c r="I80" s="60"/>
      <c r="J80" s="60"/>
      <c r="K80" s="60"/>
      <c r="L80" s="60"/>
      <c r="M80" s="60"/>
      <c r="N80" s="134"/>
      <c r="O80" s="60"/>
    </row>
    <row r="81" spans="1:15" x14ac:dyDescent="0.2">
      <c r="A81" s="120" t="s">
        <v>54</v>
      </c>
      <c r="B81" s="121">
        <f>SUM(B77:B80)</f>
        <v>0</v>
      </c>
      <c r="C81" s="121">
        <f t="shared" ref="C81:G81" si="23">SUM(C77:C80)</f>
        <v>0</v>
      </c>
      <c r="D81" s="40">
        <f t="shared" si="23"/>
        <v>0</v>
      </c>
      <c r="E81" s="121">
        <f t="shared" si="23"/>
        <v>0</v>
      </c>
      <c r="F81" s="40">
        <f t="shared" si="23"/>
        <v>0</v>
      </c>
      <c r="G81" s="40">
        <f t="shared" si="23"/>
        <v>0</v>
      </c>
      <c r="H81" s="127"/>
      <c r="I81" s="60"/>
      <c r="J81" s="60"/>
      <c r="K81" s="60"/>
      <c r="L81" s="60"/>
      <c r="M81" s="60"/>
      <c r="N81" s="134"/>
      <c r="O81" s="60"/>
    </row>
    <row r="82" spans="1:15" x14ac:dyDescent="0.2">
      <c r="A82" s="117"/>
      <c r="B82" s="118"/>
      <c r="C82" s="118"/>
      <c r="D82" s="39"/>
      <c r="E82" s="118"/>
      <c r="F82" s="39"/>
      <c r="G82" s="39"/>
      <c r="H82" s="130"/>
      <c r="I82" s="60"/>
      <c r="J82" s="60"/>
      <c r="K82" s="60"/>
      <c r="L82" s="60"/>
      <c r="M82" s="60"/>
      <c r="N82" s="134"/>
      <c r="O82" s="60"/>
    </row>
    <row r="83" spans="1:15" ht="25.5" x14ac:dyDescent="0.2">
      <c r="A83" s="137" t="s">
        <v>55</v>
      </c>
      <c r="B83" s="138">
        <f>B47+B57+B69+B75+B81</f>
        <v>0</v>
      </c>
      <c r="C83" s="138">
        <f t="shared" ref="C83:G83" si="24">C47+C57+C69+C75+C81</f>
        <v>0</v>
      </c>
      <c r="D83" s="50">
        <f t="shared" si="24"/>
        <v>0</v>
      </c>
      <c r="E83" s="138">
        <f t="shared" si="24"/>
        <v>0</v>
      </c>
      <c r="F83" s="50">
        <f t="shared" si="24"/>
        <v>0</v>
      </c>
      <c r="G83" s="50">
        <f t="shared" si="24"/>
        <v>0</v>
      </c>
      <c r="H83" s="127"/>
      <c r="I83" s="60"/>
      <c r="J83" s="60"/>
      <c r="K83" s="60"/>
      <c r="L83" s="60"/>
      <c r="M83" s="60"/>
      <c r="N83" s="134"/>
      <c r="O83" s="60"/>
    </row>
    <row r="84" spans="1:15" x14ac:dyDescent="0.2">
      <c r="A84" s="120" t="s">
        <v>56</v>
      </c>
      <c r="B84" s="139">
        <f>B17</f>
        <v>0</v>
      </c>
      <c r="C84" s="121"/>
      <c r="D84" s="40"/>
      <c r="E84" s="121"/>
      <c r="F84" s="51">
        <f>F32+F83</f>
        <v>0</v>
      </c>
      <c r="G84" s="51">
        <f>G32+G83</f>
        <v>0</v>
      </c>
      <c r="H84" s="140"/>
      <c r="I84" s="60"/>
      <c r="J84" s="60"/>
      <c r="K84" s="60"/>
      <c r="L84" s="60"/>
      <c r="M84" s="60"/>
      <c r="N84" s="134"/>
      <c r="O84" s="60"/>
    </row>
    <row r="85" spans="1:15" x14ac:dyDescent="0.2">
      <c r="A85" s="137" t="s">
        <v>57</v>
      </c>
      <c r="B85" s="138">
        <v>0</v>
      </c>
      <c r="C85" s="141"/>
      <c r="D85" s="52"/>
      <c r="E85" s="141"/>
      <c r="F85" s="39"/>
      <c r="G85" s="53"/>
      <c r="H85" s="132"/>
      <c r="I85" s="60"/>
      <c r="J85" s="60"/>
      <c r="K85" s="60"/>
      <c r="L85" s="60"/>
      <c r="M85" s="60"/>
      <c r="N85" s="134"/>
      <c r="O85" s="60"/>
    </row>
    <row r="86" spans="1:15" ht="15" x14ac:dyDescent="0.25">
      <c r="A86" s="111" t="s">
        <v>58</v>
      </c>
      <c r="B86" s="112"/>
      <c r="C86" s="112"/>
      <c r="D86" s="35">
        <f>B86+-C86</f>
        <v>0</v>
      </c>
      <c r="E86" s="112"/>
      <c r="F86" s="36">
        <f t="shared" ref="F86:F88" si="25">C86+E86-B86</f>
        <v>0</v>
      </c>
      <c r="G86" s="54">
        <f>C86+E86</f>
        <v>0</v>
      </c>
      <c r="H86" s="113"/>
      <c r="I86" s="60"/>
      <c r="J86" s="60"/>
      <c r="K86" s="60"/>
      <c r="L86" s="60"/>
      <c r="M86" s="60"/>
      <c r="N86" s="134"/>
      <c r="O86" s="60"/>
    </row>
    <row r="87" spans="1:15" ht="15" x14ac:dyDescent="0.25">
      <c r="A87" s="111" t="s">
        <v>59</v>
      </c>
      <c r="B87" s="112"/>
      <c r="C87" s="112"/>
      <c r="D87" s="35">
        <f t="shared" ref="D87:D88" si="26">B87+-C87</f>
        <v>0</v>
      </c>
      <c r="E87" s="112"/>
      <c r="F87" s="36">
        <f t="shared" si="25"/>
        <v>0</v>
      </c>
      <c r="G87" s="54">
        <f t="shared" ref="G87:G88" si="27">C87+E87</f>
        <v>0</v>
      </c>
      <c r="H87" s="113"/>
      <c r="I87" s="60"/>
      <c r="J87" s="60"/>
      <c r="K87" s="60"/>
      <c r="L87" s="60"/>
      <c r="M87" s="60"/>
      <c r="N87" s="134"/>
      <c r="O87" s="60"/>
    </row>
    <row r="88" spans="1:15" ht="15" x14ac:dyDescent="0.25">
      <c r="A88" s="111" t="s">
        <v>60</v>
      </c>
      <c r="B88" s="112"/>
      <c r="C88" s="112"/>
      <c r="D88" s="35">
        <f t="shared" si="26"/>
        <v>0</v>
      </c>
      <c r="E88" s="112"/>
      <c r="F88" s="36">
        <f t="shared" si="25"/>
        <v>0</v>
      </c>
      <c r="G88" s="54">
        <f t="shared" si="27"/>
        <v>0</v>
      </c>
      <c r="H88" s="113"/>
      <c r="I88" s="60"/>
      <c r="J88" s="60"/>
      <c r="K88" s="60"/>
      <c r="L88" s="60"/>
      <c r="M88" s="60"/>
      <c r="N88" s="134"/>
      <c r="O88" s="60"/>
    </row>
    <row r="89" spans="1:15" x14ac:dyDescent="0.2">
      <c r="A89" s="117"/>
      <c r="B89" s="118"/>
      <c r="C89" s="118"/>
      <c r="D89" s="39"/>
      <c r="E89" s="118"/>
      <c r="F89" s="39"/>
      <c r="G89" s="53"/>
      <c r="H89" s="130"/>
      <c r="I89" s="60"/>
      <c r="J89" s="60"/>
      <c r="K89" s="60"/>
      <c r="L89" s="60"/>
      <c r="M89" s="60"/>
      <c r="N89" s="134"/>
      <c r="O89" s="60"/>
    </row>
    <row r="90" spans="1:15" x14ac:dyDescent="0.2">
      <c r="A90" s="120" t="s">
        <v>61</v>
      </c>
      <c r="B90" s="121">
        <f>SUM(B86:B89)</f>
        <v>0</v>
      </c>
      <c r="C90" s="121">
        <f>SUM(C86:C89)</f>
        <v>0</v>
      </c>
      <c r="D90" s="40">
        <f>SUM(D86:D89)</f>
        <v>0</v>
      </c>
      <c r="E90" s="121">
        <f t="shared" ref="E90:G90" si="28">SUM(E86:E89)</f>
        <v>0</v>
      </c>
      <c r="F90" s="40">
        <f t="shared" si="28"/>
        <v>0</v>
      </c>
      <c r="G90" s="40">
        <f t="shared" si="28"/>
        <v>0</v>
      </c>
      <c r="H90" s="127"/>
      <c r="I90" s="60"/>
      <c r="J90" s="60"/>
      <c r="K90" s="60"/>
      <c r="L90" s="60"/>
      <c r="M90" s="60"/>
      <c r="N90" s="134"/>
      <c r="O90" s="60"/>
    </row>
    <row r="91" spans="1:15" ht="15" x14ac:dyDescent="0.25">
      <c r="A91" s="111" t="s">
        <v>62</v>
      </c>
      <c r="B91" s="112"/>
      <c r="C91" s="112"/>
      <c r="D91" s="35">
        <v>0</v>
      </c>
      <c r="E91" s="112"/>
      <c r="F91" s="36">
        <f t="shared" ref="F91:F94" si="29">C91+E91-B91</f>
        <v>0</v>
      </c>
      <c r="G91" s="54">
        <f t="shared" ref="G91:G94" si="30">C91+E91</f>
        <v>0</v>
      </c>
      <c r="H91" s="113"/>
      <c r="I91" s="60"/>
      <c r="J91" s="60"/>
      <c r="K91" s="60"/>
      <c r="L91" s="60"/>
      <c r="M91" s="60"/>
      <c r="N91" s="134"/>
      <c r="O91" s="60"/>
    </row>
    <row r="92" spans="1:15" ht="25.5" x14ac:dyDescent="0.25">
      <c r="A92" s="111" t="s">
        <v>63</v>
      </c>
      <c r="B92" s="112"/>
      <c r="C92" s="112"/>
      <c r="D92" s="35">
        <v>0</v>
      </c>
      <c r="E92" s="112"/>
      <c r="F92" s="36">
        <f t="shared" si="29"/>
        <v>0</v>
      </c>
      <c r="G92" s="54">
        <f t="shared" si="30"/>
        <v>0</v>
      </c>
      <c r="H92" s="113"/>
      <c r="I92" s="60"/>
      <c r="J92" s="60"/>
      <c r="K92" s="60"/>
      <c r="L92" s="60"/>
      <c r="M92" s="60"/>
      <c r="N92" s="134"/>
      <c r="O92" s="60"/>
    </row>
    <row r="93" spans="1:15" ht="22.5" customHeight="1" x14ac:dyDescent="0.25">
      <c r="A93" s="111" t="s">
        <v>64</v>
      </c>
      <c r="B93" s="112"/>
      <c r="C93" s="112"/>
      <c r="D93" s="35">
        <v>0</v>
      </c>
      <c r="E93" s="112"/>
      <c r="F93" s="36">
        <f t="shared" si="29"/>
        <v>0</v>
      </c>
      <c r="G93" s="54">
        <f t="shared" si="30"/>
        <v>0</v>
      </c>
      <c r="H93" s="113"/>
      <c r="I93" s="60"/>
      <c r="J93" s="60"/>
      <c r="K93" s="60"/>
      <c r="L93" s="60"/>
      <c r="M93" s="60"/>
      <c r="N93" s="134"/>
      <c r="O93" s="60"/>
    </row>
    <row r="94" spans="1:15" ht="25.5" x14ac:dyDescent="0.25">
      <c r="A94" s="111" t="s">
        <v>65</v>
      </c>
      <c r="B94" s="112"/>
      <c r="C94" s="112"/>
      <c r="D94" s="35">
        <f t="shared" ref="D94" si="31">B94+-C94</f>
        <v>0</v>
      </c>
      <c r="E94" s="112"/>
      <c r="F94" s="36">
        <f t="shared" si="29"/>
        <v>0</v>
      </c>
      <c r="G94" s="54">
        <f t="shared" si="30"/>
        <v>0</v>
      </c>
      <c r="H94" s="113"/>
      <c r="I94" s="60"/>
      <c r="J94" s="60"/>
      <c r="K94" s="60"/>
      <c r="L94" s="60"/>
      <c r="M94" s="60"/>
      <c r="N94" s="134"/>
      <c r="O94" s="60"/>
    </row>
    <row r="95" spans="1:15" x14ac:dyDescent="0.2">
      <c r="A95" s="117"/>
      <c r="B95" s="118"/>
      <c r="C95" s="118"/>
      <c r="D95" s="39"/>
      <c r="E95" s="118"/>
      <c r="F95" s="39"/>
      <c r="G95" s="53"/>
      <c r="H95" s="130"/>
      <c r="I95" s="60"/>
      <c r="J95" s="60"/>
      <c r="K95" s="60"/>
      <c r="L95" s="60"/>
      <c r="M95" s="60"/>
      <c r="N95" s="134"/>
      <c r="O95" s="60"/>
    </row>
    <row r="96" spans="1:15" x14ac:dyDescent="0.2">
      <c r="A96" s="120" t="s">
        <v>66</v>
      </c>
      <c r="B96" s="121">
        <f>SUM(B91:B95)</f>
        <v>0</v>
      </c>
      <c r="C96" s="121">
        <f t="shared" ref="C96:G96" si="32">SUM(C91:C95)</f>
        <v>0</v>
      </c>
      <c r="D96" s="40">
        <f t="shared" si="32"/>
        <v>0</v>
      </c>
      <c r="E96" s="121">
        <f t="shared" si="32"/>
        <v>0</v>
      </c>
      <c r="F96" s="40">
        <f t="shared" si="32"/>
        <v>0</v>
      </c>
      <c r="G96" s="40">
        <f t="shared" si="32"/>
        <v>0</v>
      </c>
      <c r="H96" s="127"/>
      <c r="I96" s="60"/>
      <c r="J96" s="60"/>
      <c r="K96" s="60"/>
      <c r="L96" s="60"/>
      <c r="M96" s="60"/>
      <c r="N96" s="134"/>
      <c r="O96" s="60"/>
    </row>
    <row r="97" spans="1:15" x14ac:dyDescent="0.2">
      <c r="A97" s="117"/>
      <c r="B97" s="118"/>
      <c r="C97" s="118"/>
      <c r="D97" s="39"/>
      <c r="E97" s="118"/>
      <c r="F97" s="39"/>
      <c r="G97" s="53"/>
      <c r="H97" s="130"/>
      <c r="I97" s="60"/>
      <c r="J97" s="60"/>
      <c r="K97" s="60"/>
      <c r="L97" s="60"/>
      <c r="M97" s="60"/>
      <c r="N97" s="134"/>
      <c r="O97" s="60"/>
    </row>
    <row r="98" spans="1:15" x14ac:dyDescent="0.2">
      <c r="A98" s="142" t="s">
        <v>67</v>
      </c>
      <c r="B98" s="143">
        <f>B90+B96+B85</f>
        <v>0</v>
      </c>
      <c r="C98" s="143">
        <f>C90+C96</f>
        <v>0</v>
      </c>
      <c r="D98" s="55">
        <f t="shared" ref="D98:F98" si="33">D90+D96</f>
        <v>0</v>
      </c>
      <c r="E98" s="143">
        <f t="shared" si="33"/>
        <v>0</v>
      </c>
      <c r="F98" s="55">
        <f t="shared" si="33"/>
        <v>0</v>
      </c>
      <c r="G98" s="55">
        <f>G90+G96+-B98</f>
        <v>0</v>
      </c>
      <c r="H98" s="130"/>
      <c r="I98" s="60"/>
      <c r="J98" s="60"/>
      <c r="K98" s="60"/>
      <c r="L98" s="60"/>
      <c r="M98" s="60"/>
      <c r="N98" s="134"/>
      <c r="O98" s="60"/>
    </row>
    <row r="99" spans="1:15" x14ac:dyDescent="0.2">
      <c r="A99" s="117"/>
      <c r="B99" s="118"/>
      <c r="C99" s="118"/>
      <c r="D99" s="39"/>
      <c r="E99" s="136"/>
      <c r="F99" s="49"/>
      <c r="G99" s="56"/>
      <c r="H99" s="130"/>
      <c r="I99" s="60"/>
      <c r="J99" s="60"/>
      <c r="K99" s="60"/>
      <c r="L99" s="60"/>
      <c r="M99" s="60"/>
      <c r="N99" s="134"/>
      <c r="O99" s="60"/>
    </row>
    <row r="100" spans="1:15" x14ac:dyDescent="0.2">
      <c r="A100" s="144" t="s">
        <v>68</v>
      </c>
      <c r="B100" s="145">
        <f>SUM(B17+B85)</f>
        <v>0</v>
      </c>
      <c r="C100" s="145">
        <f>C32+C83+-C98</f>
        <v>0</v>
      </c>
      <c r="D100" s="57">
        <f>D32+D83+-D98</f>
        <v>0</v>
      </c>
      <c r="E100" s="145">
        <f>E32+E83+E98</f>
        <v>0</v>
      </c>
      <c r="F100" s="57">
        <f>F32+F83+F98</f>
        <v>0</v>
      </c>
      <c r="G100" s="57">
        <f>G32+G83+G98</f>
        <v>0</v>
      </c>
      <c r="H100" s="146"/>
      <c r="I100" s="60"/>
      <c r="J100" s="60"/>
      <c r="K100" s="60"/>
      <c r="L100" s="60"/>
      <c r="M100" s="60"/>
      <c r="N100" s="134"/>
      <c r="O100" s="60"/>
    </row>
    <row r="101" spans="1:15" x14ac:dyDescent="0.2">
      <c r="A101" s="147"/>
      <c r="B101" s="147"/>
      <c r="C101" s="147"/>
      <c r="D101" s="147"/>
      <c r="E101" s="147"/>
      <c r="F101" s="147"/>
      <c r="G101" s="147"/>
      <c r="H101" s="128"/>
      <c r="I101" s="60"/>
      <c r="J101" s="60"/>
      <c r="K101" s="60"/>
      <c r="L101" s="60"/>
      <c r="M101" s="60"/>
      <c r="N101" s="134"/>
      <c r="O101" s="60"/>
    </row>
    <row r="102" spans="1:15" x14ac:dyDescent="0.2">
      <c r="A102" s="147"/>
      <c r="B102" s="147"/>
      <c r="C102" s="147"/>
      <c r="D102" s="147"/>
      <c r="E102" s="147"/>
      <c r="F102" s="148" t="s">
        <v>69</v>
      </c>
      <c r="G102" s="148"/>
      <c r="H102" s="128"/>
      <c r="I102" s="60"/>
      <c r="J102" s="60"/>
      <c r="K102" s="60"/>
      <c r="L102" s="60"/>
      <c r="M102" s="60"/>
      <c r="N102" s="134"/>
      <c r="O102" s="60"/>
    </row>
    <row r="103" spans="1:15" x14ac:dyDescent="0.2">
      <c r="A103" s="149"/>
      <c r="B103" s="149"/>
      <c r="C103" s="149"/>
      <c r="D103" s="149"/>
      <c r="E103" s="149"/>
      <c r="F103" s="149"/>
      <c r="G103" s="149"/>
      <c r="H103" s="128"/>
      <c r="I103" s="60"/>
      <c r="J103" s="60"/>
      <c r="K103" s="60"/>
      <c r="L103" s="60"/>
      <c r="M103" s="60"/>
      <c r="N103" s="134"/>
      <c r="O103" s="60"/>
    </row>
    <row r="104" spans="1:15" ht="13.5" thickBot="1" x14ac:dyDescent="0.25">
      <c r="A104" s="149"/>
      <c r="B104" s="149"/>
      <c r="C104" s="149"/>
      <c r="D104" s="149"/>
      <c r="E104" s="149"/>
      <c r="F104" s="149"/>
      <c r="G104" s="149"/>
      <c r="H104" s="128"/>
      <c r="I104" s="60"/>
      <c r="J104" s="60"/>
      <c r="K104" s="60"/>
      <c r="L104" s="60"/>
      <c r="M104" s="60"/>
      <c r="N104" s="134"/>
      <c r="O104" s="60"/>
    </row>
    <row r="105" spans="1:15" ht="18" customHeight="1" x14ac:dyDescent="0.25">
      <c r="A105" s="150" t="s">
        <v>70</v>
      </c>
      <c r="B105" s="151"/>
      <c r="C105" s="151"/>
      <c r="D105" s="151"/>
      <c r="E105" s="152"/>
      <c r="F105" s="149"/>
      <c r="G105" s="149"/>
      <c r="H105" s="128"/>
      <c r="I105" s="60"/>
      <c r="J105" s="60"/>
      <c r="K105" s="60"/>
      <c r="L105" s="60"/>
      <c r="M105" s="60"/>
      <c r="N105" s="134"/>
      <c r="O105" s="60"/>
    </row>
    <row r="106" spans="1:15" ht="18" x14ac:dyDescent="0.25">
      <c r="A106" s="153"/>
      <c r="B106" s="154"/>
      <c r="C106" s="155"/>
      <c r="D106" s="156"/>
      <c r="E106" s="157"/>
      <c r="F106" s="149"/>
      <c r="G106" s="149"/>
      <c r="H106" s="128"/>
      <c r="I106" s="60"/>
      <c r="J106" s="60"/>
      <c r="K106" s="60"/>
      <c r="L106" s="60"/>
      <c r="M106" s="60"/>
      <c r="N106" s="134"/>
      <c r="O106" s="60"/>
    </row>
    <row r="107" spans="1:15" ht="18" x14ac:dyDescent="0.25">
      <c r="A107" s="158" t="s">
        <v>71</v>
      </c>
      <c r="B107" s="159"/>
      <c r="C107" s="159"/>
      <c r="D107" s="159"/>
      <c r="E107" s="160"/>
      <c r="F107" s="149"/>
      <c r="G107" s="149"/>
      <c r="H107" s="128"/>
      <c r="I107" s="60"/>
      <c r="J107" s="60"/>
      <c r="K107" s="60"/>
      <c r="L107" s="60"/>
      <c r="M107" s="60"/>
      <c r="N107" s="134"/>
      <c r="O107" s="60"/>
    </row>
    <row r="108" spans="1:15" ht="18.75" x14ac:dyDescent="0.3">
      <c r="A108" s="161"/>
      <c r="B108" s="155"/>
      <c r="C108" s="155"/>
      <c r="D108" s="156"/>
      <c r="E108" s="2"/>
      <c r="F108" s="149"/>
      <c r="G108" s="149"/>
      <c r="H108" s="128"/>
      <c r="I108" s="60"/>
      <c r="J108" s="60"/>
      <c r="K108" s="60"/>
      <c r="L108" s="60"/>
      <c r="M108" s="60"/>
      <c r="N108" s="134"/>
      <c r="O108" s="60"/>
    </row>
    <row r="109" spans="1:15" ht="18" x14ac:dyDescent="0.25">
      <c r="A109" s="158" t="s">
        <v>72</v>
      </c>
      <c r="B109" s="159"/>
      <c r="C109" s="159"/>
      <c r="D109" s="159"/>
      <c r="E109" s="162"/>
      <c r="F109" s="149"/>
      <c r="G109" s="149"/>
      <c r="H109" s="128"/>
      <c r="I109" s="60"/>
      <c r="J109" s="60"/>
      <c r="K109" s="60"/>
      <c r="L109" s="60"/>
      <c r="M109" s="60"/>
      <c r="N109" s="134"/>
      <c r="O109" s="60"/>
    </row>
    <row r="110" spans="1:15" ht="18" x14ac:dyDescent="0.25">
      <c r="A110" s="153"/>
      <c r="B110" s="155"/>
      <c r="C110" s="155"/>
      <c r="D110" s="156"/>
      <c r="E110" s="3"/>
      <c r="H110" s="128"/>
      <c r="I110" s="60"/>
      <c r="J110" s="60"/>
      <c r="K110" s="60"/>
      <c r="L110" s="60"/>
      <c r="M110" s="60"/>
      <c r="N110" s="134"/>
      <c r="O110" s="60"/>
    </row>
    <row r="111" spans="1:15" ht="18.75" thickBot="1" x14ac:dyDescent="0.3">
      <c r="A111" s="163" t="s">
        <v>73</v>
      </c>
      <c r="B111" s="164"/>
      <c r="C111" s="164"/>
      <c r="D111" s="164"/>
      <c r="E111" s="165"/>
      <c r="H111" s="128"/>
      <c r="I111" s="60"/>
      <c r="J111" s="60"/>
      <c r="K111" s="60"/>
      <c r="L111" s="60"/>
      <c r="M111" s="60"/>
      <c r="N111" s="134"/>
      <c r="O111" s="60"/>
    </row>
    <row r="112" spans="1:15" x14ac:dyDescent="0.2">
      <c r="H112" s="128"/>
      <c r="I112" s="60"/>
      <c r="J112" s="60"/>
      <c r="K112" s="60"/>
      <c r="L112" s="60"/>
      <c r="M112" s="60"/>
      <c r="N112" s="134"/>
      <c r="O112" s="60"/>
    </row>
    <row r="113" spans="8:15" x14ac:dyDescent="0.2">
      <c r="H113" s="128"/>
      <c r="I113" s="60"/>
      <c r="J113" s="60"/>
      <c r="K113" s="60"/>
      <c r="L113" s="60"/>
      <c r="M113" s="60"/>
      <c r="N113" s="134"/>
      <c r="O113" s="60"/>
    </row>
    <row r="114" spans="8:15" x14ac:dyDescent="0.2">
      <c r="H114" s="128"/>
      <c r="I114" s="60"/>
      <c r="J114" s="60"/>
      <c r="K114" s="60"/>
      <c r="L114" s="60"/>
      <c r="M114" s="60"/>
      <c r="N114" s="134"/>
      <c r="O114" s="60"/>
    </row>
    <row r="115" spans="8:15" x14ac:dyDescent="0.2">
      <c r="H115" s="128"/>
      <c r="I115" s="60"/>
      <c r="J115" s="60"/>
      <c r="K115" s="60"/>
      <c r="L115" s="60"/>
      <c r="M115" s="60"/>
      <c r="N115" s="134"/>
      <c r="O115" s="60"/>
    </row>
    <row r="116" spans="8:15" x14ac:dyDescent="0.2">
      <c r="H116" s="128"/>
      <c r="I116" s="60"/>
      <c r="J116" s="60"/>
      <c r="K116" s="60"/>
      <c r="L116" s="60"/>
      <c r="M116" s="60"/>
      <c r="N116" s="134"/>
      <c r="O116" s="60"/>
    </row>
    <row r="117" spans="8:15" x14ac:dyDescent="0.2">
      <c r="H117" s="128"/>
      <c r="I117" s="60"/>
      <c r="J117" s="60"/>
      <c r="K117" s="60"/>
      <c r="L117" s="60"/>
      <c r="M117" s="60"/>
      <c r="N117" s="134"/>
      <c r="O117" s="60"/>
    </row>
    <row r="118" spans="8:15" x14ac:dyDescent="0.2">
      <c r="H118" s="128"/>
      <c r="I118" s="60"/>
      <c r="J118" s="60"/>
      <c r="K118" s="60"/>
      <c r="L118" s="60"/>
      <c r="M118" s="60"/>
      <c r="N118" s="134"/>
      <c r="O118" s="60"/>
    </row>
    <row r="119" spans="8:15" x14ac:dyDescent="0.2">
      <c r="H119" s="128"/>
      <c r="I119" s="60"/>
      <c r="J119" s="60"/>
      <c r="K119" s="60"/>
      <c r="L119" s="60"/>
      <c r="M119" s="60"/>
      <c r="N119" s="134"/>
      <c r="O119" s="60"/>
    </row>
    <row r="120" spans="8:15" x14ac:dyDescent="0.2">
      <c r="H120" s="128"/>
      <c r="I120" s="60"/>
      <c r="J120" s="60"/>
      <c r="K120" s="60"/>
      <c r="L120" s="60"/>
      <c r="M120" s="60"/>
      <c r="N120" s="134"/>
      <c r="O120" s="60"/>
    </row>
    <row r="121" spans="8:15" x14ac:dyDescent="0.2">
      <c r="H121" s="128"/>
      <c r="I121" s="60"/>
      <c r="J121" s="60"/>
      <c r="K121" s="60"/>
      <c r="L121" s="60"/>
      <c r="M121" s="60"/>
      <c r="N121" s="134"/>
      <c r="O121" s="60"/>
    </row>
    <row r="122" spans="8:15" x14ac:dyDescent="0.2">
      <c r="H122" s="128"/>
      <c r="I122" s="60"/>
      <c r="J122" s="60"/>
      <c r="K122" s="60"/>
      <c r="L122" s="60"/>
      <c r="M122" s="60"/>
      <c r="N122" s="134"/>
      <c r="O122" s="60"/>
    </row>
    <row r="123" spans="8:15" x14ac:dyDescent="0.2">
      <c r="H123" s="128"/>
      <c r="I123" s="60"/>
      <c r="J123" s="60"/>
      <c r="K123" s="60"/>
      <c r="L123" s="60"/>
      <c r="M123" s="60"/>
      <c r="N123" s="134"/>
      <c r="O123" s="60"/>
    </row>
    <row r="124" spans="8:15" x14ac:dyDescent="0.2">
      <c r="H124" s="128"/>
      <c r="I124" s="60"/>
      <c r="J124" s="60"/>
      <c r="K124" s="60"/>
      <c r="L124" s="60"/>
      <c r="M124" s="60"/>
      <c r="N124" s="134"/>
      <c r="O124" s="60"/>
    </row>
    <row r="125" spans="8:15" x14ac:dyDescent="0.2">
      <c r="H125" s="128"/>
      <c r="I125" s="60"/>
      <c r="J125" s="60"/>
      <c r="K125" s="60"/>
      <c r="L125" s="60"/>
      <c r="M125" s="60"/>
      <c r="N125" s="134"/>
      <c r="O125" s="60"/>
    </row>
    <row r="126" spans="8:15" x14ac:dyDescent="0.2">
      <c r="H126" s="166"/>
      <c r="I126" s="60"/>
      <c r="J126" s="60"/>
      <c r="K126" s="60"/>
      <c r="L126" s="60"/>
      <c r="M126" s="60"/>
      <c r="N126" s="134"/>
      <c r="O126" s="60"/>
    </row>
    <row r="127" spans="8:15" x14ac:dyDescent="0.2">
      <c r="H127" s="166"/>
      <c r="I127" s="60"/>
      <c r="J127" s="60"/>
      <c r="K127" s="60"/>
      <c r="L127" s="60"/>
      <c r="M127" s="60"/>
      <c r="N127" s="134"/>
      <c r="O127" s="60"/>
    </row>
    <row r="128" spans="8:15" x14ac:dyDescent="0.2">
      <c r="H128" s="77"/>
      <c r="I128" s="77"/>
      <c r="J128" s="77"/>
      <c r="K128" s="60"/>
      <c r="L128" s="60"/>
      <c r="M128" s="60"/>
      <c r="N128" s="60"/>
      <c r="O128" s="60"/>
    </row>
    <row r="129" spans="8:15" x14ac:dyDescent="0.2">
      <c r="H129" s="77"/>
      <c r="I129" s="77"/>
      <c r="J129" s="77"/>
      <c r="K129" s="60"/>
      <c r="L129" s="60"/>
      <c r="M129" s="60"/>
      <c r="N129" s="60"/>
      <c r="O129" s="60"/>
    </row>
    <row r="130" spans="8:15" x14ac:dyDescent="0.2">
      <c r="H130" s="77"/>
      <c r="I130" s="77"/>
      <c r="J130" s="77"/>
      <c r="K130" s="60"/>
      <c r="L130" s="60"/>
      <c r="M130" s="60"/>
      <c r="N130" s="60"/>
      <c r="O130" s="60"/>
    </row>
    <row r="131" spans="8:15" x14ac:dyDescent="0.2">
      <c r="H131" s="77"/>
      <c r="I131" s="77"/>
      <c r="J131" s="77"/>
      <c r="K131" s="60"/>
      <c r="L131" s="60"/>
      <c r="M131" s="60"/>
      <c r="N131" s="60"/>
      <c r="O131" s="60"/>
    </row>
    <row r="132" spans="8:15" x14ac:dyDescent="0.2">
      <c r="H132" s="77"/>
      <c r="I132" s="77"/>
      <c r="J132" s="77"/>
      <c r="K132" s="60"/>
      <c r="L132" s="60"/>
      <c r="M132" s="60"/>
      <c r="N132" s="60"/>
      <c r="O132" s="60"/>
    </row>
    <row r="133" spans="8:15" x14ac:dyDescent="0.2">
      <c r="H133" s="77"/>
      <c r="I133" s="77"/>
      <c r="J133" s="77"/>
      <c r="K133" s="60"/>
      <c r="L133" s="60"/>
      <c r="M133" s="60"/>
      <c r="N133" s="60"/>
      <c r="O133" s="60"/>
    </row>
    <row r="134" spans="8:15" x14ac:dyDescent="0.2">
      <c r="H134" s="77"/>
      <c r="I134" s="77"/>
      <c r="J134" s="77"/>
      <c r="K134" s="60"/>
      <c r="L134" s="60"/>
      <c r="M134" s="60"/>
      <c r="N134" s="60"/>
      <c r="O134" s="60"/>
    </row>
    <row r="135" spans="8:15" x14ac:dyDescent="0.2">
      <c r="H135" s="77"/>
      <c r="I135" s="77"/>
      <c r="J135" s="77"/>
      <c r="K135" s="60"/>
      <c r="L135" s="60"/>
      <c r="M135" s="60"/>
      <c r="N135" s="60"/>
      <c r="O135" s="60"/>
    </row>
    <row r="136" spans="8:15" x14ac:dyDescent="0.2">
      <c r="H136" s="77"/>
      <c r="I136" s="77"/>
      <c r="J136" s="77"/>
      <c r="K136" s="60"/>
      <c r="L136" s="60"/>
      <c r="M136" s="60"/>
      <c r="N136" s="60"/>
      <c r="O136" s="60"/>
    </row>
    <row r="137" spans="8:15" x14ac:dyDescent="0.2">
      <c r="H137" s="77"/>
      <c r="I137" s="77"/>
      <c r="J137" s="77"/>
      <c r="K137" s="60"/>
      <c r="L137" s="60"/>
      <c r="M137" s="60"/>
      <c r="N137" s="60"/>
      <c r="O137" s="60"/>
    </row>
    <row r="138" spans="8:15" x14ac:dyDescent="0.2">
      <c r="H138" s="77"/>
      <c r="I138" s="77"/>
      <c r="J138" s="77"/>
      <c r="K138" s="60"/>
      <c r="L138" s="60"/>
      <c r="M138" s="60"/>
      <c r="N138" s="60"/>
      <c r="O138" s="60"/>
    </row>
    <row r="139" spans="8:15" x14ac:dyDescent="0.2">
      <c r="H139" s="77"/>
      <c r="I139" s="77"/>
      <c r="J139" s="77"/>
      <c r="K139" s="60"/>
      <c r="L139" s="60"/>
      <c r="M139" s="60"/>
      <c r="N139" s="60"/>
      <c r="O139" s="60"/>
    </row>
    <row r="140" spans="8:15" x14ac:dyDescent="0.2">
      <c r="H140" s="77"/>
      <c r="I140" s="77"/>
      <c r="J140" s="77"/>
      <c r="K140" s="60"/>
      <c r="L140" s="60"/>
      <c r="M140" s="60"/>
      <c r="N140" s="60"/>
      <c r="O140" s="60"/>
    </row>
    <row r="141" spans="8:15" x14ac:dyDescent="0.2">
      <c r="H141" s="77"/>
      <c r="I141" s="77"/>
      <c r="J141" s="77"/>
      <c r="K141" s="60"/>
      <c r="L141" s="60"/>
      <c r="M141" s="60"/>
      <c r="N141" s="60"/>
      <c r="O141" s="60"/>
    </row>
    <row r="142" spans="8:15" x14ac:dyDescent="0.2">
      <c r="H142" s="77"/>
      <c r="I142" s="77"/>
      <c r="J142" s="77"/>
      <c r="K142" s="60"/>
      <c r="L142" s="60"/>
      <c r="M142" s="60"/>
      <c r="N142" s="60"/>
      <c r="O142" s="60"/>
    </row>
    <row r="143" spans="8:15" x14ac:dyDescent="0.2">
      <c r="H143" s="77"/>
      <c r="I143" s="77"/>
      <c r="J143" s="77"/>
      <c r="K143" s="60"/>
      <c r="L143" s="60"/>
      <c r="M143" s="60"/>
      <c r="N143" s="60"/>
      <c r="O143" s="60"/>
    </row>
    <row r="144" spans="8:15" x14ac:dyDescent="0.2">
      <c r="H144" s="77"/>
      <c r="I144" s="77"/>
      <c r="J144" s="77"/>
      <c r="K144" s="60"/>
      <c r="L144" s="60"/>
      <c r="M144" s="60"/>
      <c r="N144" s="60"/>
      <c r="O144" s="60"/>
    </row>
    <row r="145" spans="8:15" x14ac:dyDescent="0.2">
      <c r="H145" s="77"/>
      <c r="I145" s="77"/>
      <c r="J145" s="77"/>
      <c r="K145" s="60"/>
      <c r="L145" s="60"/>
      <c r="M145" s="60"/>
      <c r="N145" s="60"/>
      <c r="O145" s="60"/>
    </row>
    <row r="146" spans="8:15" x14ac:dyDescent="0.2">
      <c r="H146" s="77"/>
      <c r="I146" s="77"/>
      <c r="J146" s="77"/>
      <c r="K146" s="60"/>
      <c r="L146" s="60"/>
      <c r="M146" s="60"/>
      <c r="N146" s="60"/>
      <c r="O146" s="60"/>
    </row>
    <row r="147" spans="8:15" x14ac:dyDescent="0.2">
      <c r="H147" s="77"/>
      <c r="I147" s="77"/>
      <c r="J147" s="77"/>
      <c r="K147" s="60"/>
      <c r="L147" s="60"/>
      <c r="M147" s="60"/>
      <c r="N147" s="60"/>
      <c r="O147" s="60"/>
    </row>
    <row r="148" spans="8:15" x14ac:dyDescent="0.2">
      <c r="H148" s="77"/>
      <c r="I148" s="77"/>
      <c r="J148" s="77"/>
      <c r="K148" s="60"/>
      <c r="L148" s="60"/>
      <c r="M148" s="60"/>
      <c r="N148" s="60"/>
      <c r="O148" s="60"/>
    </row>
    <row r="149" spans="8:15" x14ac:dyDescent="0.2">
      <c r="H149" s="77"/>
      <c r="I149" s="77"/>
      <c r="J149" s="77"/>
      <c r="K149" s="60"/>
      <c r="L149" s="60"/>
      <c r="M149" s="60"/>
      <c r="N149" s="60"/>
      <c r="O149" s="60"/>
    </row>
    <row r="150" spans="8:15" x14ac:dyDescent="0.2">
      <c r="H150" s="77"/>
      <c r="I150" s="77"/>
      <c r="J150" s="77"/>
      <c r="K150" s="60"/>
      <c r="L150" s="60"/>
      <c r="M150" s="60"/>
      <c r="N150" s="60"/>
      <c r="O150" s="60"/>
    </row>
    <row r="151" spans="8:15" x14ac:dyDescent="0.2">
      <c r="J151" s="77"/>
    </row>
    <row r="152" spans="8:15" x14ac:dyDescent="0.2">
      <c r="J152" s="77"/>
    </row>
    <row r="153" spans="8:15" x14ac:dyDescent="0.2">
      <c r="J153" s="77"/>
    </row>
    <row r="154" spans="8:15" x14ac:dyDescent="0.2">
      <c r="J154" s="77"/>
    </row>
    <row r="155" spans="8:15" x14ac:dyDescent="0.2">
      <c r="J155" s="77"/>
    </row>
    <row r="156" spans="8:15" x14ac:dyDescent="0.2">
      <c r="J156" s="77"/>
    </row>
    <row r="157" spans="8:15" x14ac:dyDescent="0.2">
      <c r="J157" s="77"/>
    </row>
    <row r="158" spans="8:15" x14ac:dyDescent="0.2">
      <c r="J158" s="77"/>
    </row>
    <row r="159" spans="8:15" x14ac:dyDescent="0.2">
      <c r="J159" s="77"/>
    </row>
    <row r="160" spans="8:15" x14ac:dyDescent="0.2">
      <c r="J160" s="77"/>
    </row>
    <row r="161" spans="10:10" x14ac:dyDescent="0.2">
      <c r="J161" s="77"/>
    </row>
    <row r="162" spans="10:10" x14ac:dyDescent="0.2">
      <c r="J162" s="77"/>
    </row>
    <row r="163" spans="10:10" x14ac:dyDescent="0.2">
      <c r="J163" s="77"/>
    </row>
    <row r="164" spans="10:10" x14ac:dyDescent="0.2">
      <c r="J164" s="77"/>
    </row>
    <row r="165" spans="10:10" x14ac:dyDescent="0.2">
      <c r="J165" s="77"/>
    </row>
    <row r="166" spans="10:10" x14ac:dyDescent="0.2">
      <c r="J166" s="77"/>
    </row>
    <row r="167" spans="10:10" x14ac:dyDescent="0.2">
      <c r="J167" s="77"/>
    </row>
    <row r="168" spans="10:10" x14ac:dyDescent="0.2">
      <c r="J168" s="77"/>
    </row>
    <row r="169" spans="10:10" x14ac:dyDescent="0.2">
      <c r="J169" s="77"/>
    </row>
    <row r="170" spans="10:10" x14ac:dyDescent="0.2">
      <c r="J170" s="77"/>
    </row>
    <row r="171" spans="10:10" x14ac:dyDescent="0.2">
      <c r="J171" s="77"/>
    </row>
    <row r="172" spans="10:10" x14ac:dyDescent="0.2">
      <c r="J172" s="77"/>
    </row>
    <row r="173" spans="10:10" x14ac:dyDescent="0.2">
      <c r="J173" s="77"/>
    </row>
    <row r="174" spans="10:10" x14ac:dyDescent="0.2">
      <c r="J174" s="77"/>
    </row>
    <row r="175" spans="10:10" x14ac:dyDescent="0.2">
      <c r="J175" s="77"/>
    </row>
    <row r="176" spans="10:10" x14ac:dyDescent="0.2">
      <c r="J176" s="77"/>
    </row>
    <row r="177" spans="10:10" x14ac:dyDescent="0.2">
      <c r="J177" s="77"/>
    </row>
    <row r="178" spans="10:10" x14ac:dyDescent="0.2">
      <c r="J178" s="77"/>
    </row>
    <row r="179" spans="10:10" x14ac:dyDescent="0.2">
      <c r="J179" s="77"/>
    </row>
    <row r="180" spans="10:10" x14ac:dyDescent="0.2">
      <c r="J180" s="77"/>
    </row>
    <row r="181" spans="10:10" x14ac:dyDescent="0.2">
      <c r="J181" s="77"/>
    </row>
    <row r="182" spans="10:10" x14ac:dyDescent="0.2">
      <c r="J182" s="77"/>
    </row>
    <row r="183" spans="10:10" x14ac:dyDescent="0.2">
      <c r="J183" s="77"/>
    </row>
    <row r="184" spans="10:10" x14ac:dyDescent="0.2">
      <c r="J184" s="77"/>
    </row>
    <row r="185" spans="10:10" x14ac:dyDescent="0.2">
      <c r="J185" s="77"/>
    </row>
    <row r="186" spans="10:10" x14ac:dyDescent="0.2">
      <c r="J186" s="77"/>
    </row>
    <row r="187" spans="10:10" x14ac:dyDescent="0.2">
      <c r="J187" s="77"/>
    </row>
    <row r="188" spans="10:10" x14ac:dyDescent="0.2">
      <c r="J188" s="77"/>
    </row>
    <row r="189" spans="10:10" x14ac:dyDescent="0.2">
      <c r="J189" s="77"/>
    </row>
    <row r="190" spans="10:10" x14ac:dyDescent="0.2">
      <c r="J190" s="77"/>
    </row>
    <row r="191" spans="10:10" x14ac:dyDescent="0.2">
      <c r="J191" s="77"/>
    </row>
    <row r="192" spans="10:10" x14ac:dyDescent="0.2">
      <c r="J192" s="77"/>
    </row>
    <row r="193" spans="10:10" x14ac:dyDescent="0.2">
      <c r="J193" s="77"/>
    </row>
    <row r="194" spans="10:10" x14ac:dyDescent="0.2">
      <c r="J194" s="77"/>
    </row>
    <row r="195" spans="10:10" x14ac:dyDescent="0.2">
      <c r="J195" s="77"/>
    </row>
    <row r="196" spans="10:10" x14ac:dyDescent="0.2">
      <c r="J196" s="77"/>
    </row>
    <row r="197" spans="10:10" x14ac:dyDescent="0.2">
      <c r="J197" s="77"/>
    </row>
    <row r="198" spans="10:10" x14ac:dyDescent="0.2">
      <c r="J198" s="77"/>
    </row>
    <row r="199" spans="10:10" x14ac:dyDescent="0.2">
      <c r="J199" s="77"/>
    </row>
    <row r="200" spans="10:10" x14ac:dyDescent="0.2">
      <c r="J200" s="77"/>
    </row>
    <row r="201" spans="10:10" x14ac:dyDescent="0.2">
      <c r="J201" s="77"/>
    </row>
    <row r="202" spans="10:10" x14ac:dyDescent="0.2">
      <c r="J202" s="77"/>
    </row>
    <row r="203" spans="10:10" x14ac:dyDescent="0.2">
      <c r="J203" s="77"/>
    </row>
    <row r="204" spans="10:10" x14ac:dyDescent="0.2">
      <c r="J204" s="77"/>
    </row>
    <row r="205" spans="10:10" x14ac:dyDescent="0.2">
      <c r="J205" s="77"/>
    </row>
    <row r="206" spans="10:10" x14ac:dyDescent="0.2">
      <c r="J206" s="77"/>
    </row>
    <row r="207" spans="10:10" x14ac:dyDescent="0.2">
      <c r="J207" s="77"/>
    </row>
    <row r="208" spans="10:10" x14ac:dyDescent="0.2">
      <c r="J208" s="77"/>
    </row>
    <row r="209" spans="10:10" x14ac:dyDescent="0.2">
      <c r="J209" s="77"/>
    </row>
    <row r="210" spans="10:10" x14ac:dyDescent="0.2">
      <c r="J210" s="77"/>
    </row>
    <row r="211" spans="10:10" x14ac:dyDescent="0.2">
      <c r="J211" s="77"/>
    </row>
    <row r="212" spans="10:10" x14ac:dyDescent="0.2">
      <c r="J212" s="77"/>
    </row>
    <row r="213" spans="10:10" x14ac:dyDescent="0.2">
      <c r="J213" s="77"/>
    </row>
    <row r="214" spans="10:10" x14ac:dyDescent="0.2">
      <c r="J214" s="77"/>
    </row>
    <row r="215" spans="10:10" x14ac:dyDescent="0.2">
      <c r="J215" s="77"/>
    </row>
    <row r="216" spans="10:10" x14ac:dyDescent="0.2">
      <c r="J216" s="77"/>
    </row>
    <row r="217" spans="10:10" x14ac:dyDescent="0.2">
      <c r="J217" s="77"/>
    </row>
    <row r="218" spans="10:10" x14ac:dyDescent="0.2">
      <c r="J218" s="77"/>
    </row>
    <row r="219" spans="10:10" x14ac:dyDescent="0.2">
      <c r="J219" s="77"/>
    </row>
    <row r="220" spans="10:10" x14ac:dyDescent="0.2">
      <c r="J220" s="77"/>
    </row>
    <row r="221" spans="10:10" x14ac:dyDescent="0.2">
      <c r="J221" s="77"/>
    </row>
    <row r="222" spans="10:10" x14ac:dyDescent="0.2">
      <c r="J222" s="77"/>
    </row>
    <row r="223" spans="10:10" x14ac:dyDescent="0.2">
      <c r="J223" s="77"/>
    </row>
    <row r="224" spans="10:10" x14ac:dyDescent="0.2">
      <c r="J224" s="77"/>
    </row>
    <row r="225" spans="10:10" x14ac:dyDescent="0.2">
      <c r="J225" s="77"/>
    </row>
    <row r="226" spans="10:10" x14ac:dyDescent="0.2">
      <c r="J226" s="77"/>
    </row>
    <row r="227" spans="10:10" x14ac:dyDescent="0.2">
      <c r="J227" s="77"/>
    </row>
    <row r="228" spans="10:10" x14ac:dyDescent="0.2">
      <c r="J228" s="77"/>
    </row>
    <row r="229" spans="10:10" x14ac:dyDescent="0.2">
      <c r="J229" s="77"/>
    </row>
    <row r="230" spans="10:10" x14ac:dyDescent="0.2">
      <c r="J230" s="77"/>
    </row>
    <row r="231" spans="10:10" x14ac:dyDescent="0.2">
      <c r="J231" s="77"/>
    </row>
    <row r="232" spans="10:10" x14ac:dyDescent="0.2">
      <c r="J232" s="77"/>
    </row>
    <row r="233" spans="10:10" x14ac:dyDescent="0.2">
      <c r="J233" s="77"/>
    </row>
    <row r="234" spans="10:10" x14ac:dyDescent="0.2">
      <c r="J234" s="77"/>
    </row>
    <row r="235" spans="10:10" x14ac:dyDescent="0.2">
      <c r="J235" s="77"/>
    </row>
    <row r="236" spans="10:10" x14ac:dyDescent="0.2">
      <c r="J236" s="77"/>
    </row>
    <row r="237" spans="10:10" x14ac:dyDescent="0.2">
      <c r="J237" s="77"/>
    </row>
    <row r="238" spans="10:10" x14ac:dyDescent="0.2">
      <c r="J238" s="77"/>
    </row>
    <row r="239" spans="10:10" x14ac:dyDescent="0.2">
      <c r="J239" s="77"/>
    </row>
    <row r="240" spans="10:10" x14ac:dyDescent="0.2">
      <c r="J240" s="77"/>
    </row>
    <row r="241" spans="10:10" x14ac:dyDescent="0.2">
      <c r="J241" s="77"/>
    </row>
    <row r="242" spans="10:10" x14ac:dyDescent="0.2">
      <c r="J242" s="77"/>
    </row>
    <row r="243" spans="10:10" x14ac:dyDescent="0.2">
      <c r="J243" s="77"/>
    </row>
    <row r="244" spans="10:10" x14ac:dyDescent="0.2">
      <c r="J244" s="77"/>
    </row>
    <row r="245" spans="10:10" x14ac:dyDescent="0.2">
      <c r="J245" s="77"/>
    </row>
    <row r="246" spans="10:10" x14ac:dyDescent="0.2">
      <c r="J246" s="77"/>
    </row>
    <row r="247" spans="10:10" x14ac:dyDescent="0.2">
      <c r="J247" s="77"/>
    </row>
    <row r="248" spans="10:10" x14ac:dyDescent="0.2">
      <c r="J248" s="77"/>
    </row>
    <row r="249" spans="10:10" x14ac:dyDescent="0.2">
      <c r="J249" s="77"/>
    </row>
    <row r="250" spans="10:10" x14ac:dyDescent="0.2">
      <c r="J250" s="77"/>
    </row>
    <row r="251" spans="10:10" x14ac:dyDescent="0.2">
      <c r="J251" s="77"/>
    </row>
    <row r="252" spans="10:10" x14ac:dyDescent="0.2">
      <c r="J252" s="77"/>
    </row>
    <row r="253" spans="10:10" x14ac:dyDescent="0.2">
      <c r="J253" s="77"/>
    </row>
    <row r="254" spans="10:10" x14ac:dyDescent="0.2">
      <c r="J254" s="77"/>
    </row>
    <row r="255" spans="10:10" x14ac:dyDescent="0.2">
      <c r="J255" s="77"/>
    </row>
    <row r="256" spans="10:10" x14ac:dyDescent="0.2">
      <c r="J256" s="77"/>
    </row>
    <row r="257" spans="10:10" x14ac:dyDescent="0.2">
      <c r="J257" s="77"/>
    </row>
    <row r="258" spans="10:10" x14ac:dyDescent="0.2">
      <c r="J258" s="77"/>
    </row>
    <row r="259" spans="10:10" x14ac:dyDescent="0.2">
      <c r="J259" s="77"/>
    </row>
    <row r="260" spans="10:10" x14ac:dyDescent="0.2">
      <c r="J260" s="77"/>
    </row>
    <row r="261" spans="10:10" x14ac:dyDescent="0.2">
      <c r="J261" s="77"/>
    </row>
    <row r="262" spans="10:10" x14ac:dyDescent="0.2">
      <c r="J262" s="77"/>
    </row>
    <row r="263" spans="10:10" x14ac:dyDescent="0.2">
      <c r="J263" s="77"/>
    </row>
    <row r="264" spans="10:10" x14ac:dyDescent="0.2">
      <c r="J264" s="77"/>
    </row>
    <row r="265" spans="10:10" x14ac:dyDescent="0.2">
      <c r="J265" s="77"/>
    </row>
    <row r="266" spans="10:10" x14ac:dyDescent="0.2">
      <c r="J266" s="77"/>
    </row>
    <row r="267" spans="10:10" x14ac:dyDescent="0.2">
      <c r="J267" s="77"/>
    </row>
    <row r="268" spans="10:10" x14ac:dyDescent="0.2">
      <c r="J268" s="77"/>
    </row>
    <row r="269" spans="10:10" x14ac:dyDescent="0.2">
      <c r="J269" s="77"/>
    </row>
    <row r="270" spans="10:10" x14ac:dyDescent="0.2">
      <c r="J270" s="77"/>
    </row>
    <row r="271" spans="10:10" x14ac:dyDescent="0.2">
      <c r="J271" s="77"/>
    </row>
    <row r="272" spans="10:10" x14ac:dyDescent="0.2">
      <c r="J272" s="77"/>
    </row>
    <row r="273" spans="10:10" x14ac:dyDescent="0.2">
      <c r="J273" s="77"/>
    </row>
    <row r="274" spans="10:10" x14ac:dyDescent="0.2">
      <c r="J274" s="77"/>
    </row>
    <row r="275" spans="10:10" x14ac:dyDescent="0.2">
      <c r="J275" s="77"/>
    </row>
    <row r="276" spans="10:10" x14ac:dyDescent="0.2">
      <c r="J276" s="77"/>
    </row>
    <row r="277" spans="10:10" x14ac:dyDescent="0.2">
      <c r="J277" s="77"/>
    </row>
    <row r="278" spans="10:10" x14ac:dyDescent="0.2">
      <c r="J278" s="77"/>
    </row>
    <row r="279" spans="10:10" x14ac:dyDescent="0.2">
      <c r="J279" s="77"/>
    </row>
    <row r="280" spans="10:10" x14ac:dyDescent="0.2">
      <c r="J280" s="77"/>
    </row>
    <row r="281" spans="10:10" x14ac:dyDescent="0.2">
      <c r="J281" s="77"/>
    </row>
    <row r="282" spans="10:10" x14ac:dyDescent="0.2">
      <c r="J282" s="77"/>
    </row>
    <row r="283" spans="10:10" x14ac:dyDescent="0.2">
      <c r="J283" s="77"/>
    </row>
    <row r="284" spans="10:10" x14ac:dyDescent="0.2">
      <c r="J284" s="77"/>
    </row>
    <row r="285" spans="10:10" x14ac:dyDescent="0.2">
      <c r="J285" s="77"/>
    </row>
    <row r="286" spans="10:10" x14ac:dyDescent="0.2">
      <c r="J286" s="77"/>
    </row>
    <row r="287" spans="10:10" x14ac:dyDescent="0.2">
      <c r="J287" s="77"/>
    </row>
    <row r="288" spans="10:10" x14ac:dyDescent="0.2">
      <c r="J288" s="77"/>
    </row>
    <row r="289" spans="10:10" x14ac:dyDescent="0.2">
      <c r="J289" s="77"/>
    </row>
    <row r="290" spans="10:10" x14ac:dyDescent="0.2">
      <c r="J290" s="77"/>
    </row>
    <row r="291" spans="10:10" x14ac:dyDescent="0.2">
      <c r="J291" s="77"/>
    </row>
    <row r="292" spans="10:10" x14ac:dyDescent="0.2">
      <c r="J292" s="77"/>
    </row>
    <row r="293" spans="10:10" x14ac:dyDescent="0.2">
      <c r="J293" s="77"/>
    </row>
    <row r="294" spans="10:10" x14ac:dyDescent="0.2">
      <c r="J294" s="77"/>
    </row>
    <row r="295" spans="10:10" x14ac:dyDescent="0.2">
      <c r="J295" s="77"/>
    </row>
    <row r="296" spans="10:10" x14ac:dyDescent="0.2">
      <c r="J296" s="77"/>
    </row>
    <row r="297" spans="10:10" x14ac:dyDescent="0.2">
      <c r="J297" s="77"/>
    </row>
    <row r="298" spans="10:10" x14ac:dyDescent="0.2">
      <c r="J298" s="77"/>
    </row>
    <row r="299" spans="10:10" x14ac:dyDescent="0.2">
      <c r="J299" s="77"/>
    </row>
    <row r="300" spans="10:10" x14ac:dyDescent="0.2">
      <c r="J300" s="77"/>
    </row>
    <row r="301" spans="10:10" x14ac:dyDescent="0.2">
      <c r="J301" s="77"/>
    </row>
    <row r="302" spans="10:10" x14ac:dyDescent="0.2">
      <c r="J302" s="77"/>
    </row>
    <row r="303" spans="10:10" x14ac:dyDescent="0.2">
      <c r="J303" s="77"/>
    </row>
    <row r="304" spans="10:10" x14ac:dyDescent="0.2">
      <c r="J304" s="77"/>
    </row>
    <row r="305" spans="10:10" x14ac:dyDescent="0.2">
      <c r="J305" s="77"/>
    </row>
    <row r="306" spans="10:10" x14ac:dyDescent="0.2">
      <c r="J306" s="77"/>
    </row>
    <row r="307" spans="10:10" x14ac:dyDescent="0.2">
      <c r="J307" s="77"/>
    </row>
    <row r="308" spans="10:10" x14ac:dyDescent="0.2">
      <c r="J308" s="77"/>
    </row>
    <row r="309" spans="10:10" x14ac:dyDescent="0.2">
      <c r="J309" s="77"/>
    </row>
    <row r="310" spans="10:10" x14ac:dyDescent="0.2">
      <c r="J310" s="77"/>
    </row>
    <row r="311" spans="10:10" x14ac:dyDescent="0.2">
      <c r="J311" s="77"/>
    </row>
    <row r="312" spans="10:10" x14ac:dyDescent="0.2">
      <c r="J312" s="77"/>
    </row>
    <row r="313" spans="10:10" x14ac:dyDescent="0.2">
      <c r="J313" s="77"/>
    </row>
    <row r="314" spans="10:10" x14ac:dyDescent="0.2">
      <c r="J314" s="77"/>
    </row>
    <row r="315" spans="10:10" x14ac:dyDescent="0.2">
      <c r="J315" s="77"/>
    </row>
    <row r="316" spans="10:10" x14ac:dyDescent="0.2">
      <c r="J316" s="77"/>
    </row>
    <row r="317" spans="10:10" x14ac:dyDescent="0.2">
      <c r="J317" s="77"/>
    </row>
    <row r="318" spans="10:10" x14ac:dyDescent="0.2">
      <c r="J318" s="77"/>
    </row>
    <row r="319" spans="10:10" x14ac:dyDescent="0.2">
      <c r="J319" s="77"/>
    </row>
    <row r="320" spans="10:10" x14ac:dyDescent="0.2">
      <c r="J320" s="77"/>
    </row>
    <row r="321" spans="10:10" x14ac:dyDescent="0.2">
      <c r="J321" s="77"/>
    </row>
    <row r="322" spans="10:10" x14ac:dyDescent="0.2">
      <c r="J322" s="77"/>
    </row>
    <row r="323" spans="10:10" x14ac:dyDescent="0.2">
      <c r="J323" s="77"/>
    </row>
    <row r="324" spans="10:10" x14ac:dyDescent="0.2">
      <c r="J324" s="77"/>
    </row>
    <row r="325" spans="10:10" x14ac:dyDescent="0.2">
      <c r="J325" s="77"/>
    </row>
    <row r="326" spans="10:10" x14ac:dyDescent="0.2">
      <c r="J326" s="77"/>
    </row>
    <row r="327" spans="10:10" x14ac:dyDescent="0.2">
      <c r="J327" s="77"/>
    </row>
    <row r="328" spans="10:10" x14ac:dyDescent="0.2">
      <c r="J328" s="77"/>
    </row>
    <row r="329" spans="10:10" x14ac:dyDescent="0.2">
      <c r="J329" s="77"/>
    </row>
    <row r="330" spans="10:10" x14ac:dyDescent="0.2">
      <c r="J330" s="77"/>
    </row>
    <row r="331" spans="10:10" x14ac:dyDescent="0.2">
      <c r="J331" s="77"/>
    </row>
    <row r="332" spans="10:10" x14ac:dyDescent="0.2">
      <c r="J332" s="77"/>
    </row>
    <row r="333" spans="10:10" x14ac:dyDescent="0.2">
      <c r="J333" s="77"/>
    </row>
    <row r="334" spans="10:10" x14ac:dyDescent="0.2">
      <c r="J334" s="77"/>
    </row>
    <row r="335" spans="10:10" x14ac:dyDescent="0.2">
      <c r="J335" s="77"/>
    </row>
    <row r="336" spans="10:10" x14ac:dyDescent="0.2">
      <c r="J336" s="77"/>
    </row>
    <row r="337" spans="10:10" x14ac:dyDescent="0.2">
      <c r="J337" s="77"/>
    </row>
    <row r="338" spans="10:10" x14ac:dyDescent="0.2">
      <c r="J338" s="77"/>
    </row>
    <row r="339" spans="10:10" x14ac:dyDescent="0.2">
      <c r="J339" s="77"/>
    </row>
    <row r="340" spans="10:10" x14ac:dyDescent="0.2">
      <c r="J340" s="77"/>
    </row>
    <row r="341" spans="10:10" x14ac:dyDescent="0.2">
      <c r="J341" s="77"/>
    </row>
    <row r="342" spans="10:10" x14ac:dyDescent="0.2">
      <c r="J342" s="77"/>
    </row>
    <row r="343" spans="10:10" x14ac:dyDescent="0.2">
      <c r="J343" s="77"/>
    </row>
    <row r="344" spans="10:10" x14ac:dyDescent="0.2">
      <c r="J344" s="77"/>
    </row>
    <row r="345" spans="10:10" x14ac:dyDescent="0.2">
      <c r="J345" s="77"/>
    </row>
    <row r="346" spans="10:10" x14ac:dyDescent="0.2">
      <c r="J346" s="77"/>
    </row>
    <row r="347" spans="10:10" x14ac:dyDescent="0.2">
      <c r="J347" s="77"/>
    </row>
    <row r="348" spans="10:10" x14ac:dyDescent="0.2">
      <c r="J348" s="77"/>
    </row>
    <row r="349" spans="10:10" x14ac:dyDescent="0.2">
      <c r="J349" s="77"/>
    </row>
    <row r="350" spans="10:10" x14ac:dyDescent="0.2">
      <c r="J350" s="77"/>
    </row>
    <row r="351" spans="10:10" x14ac:dyDescent="0.2">
      <c r="J351" s="77"/>
    </row>
    <row r="352" spans="10:10" x14ac:dyDescent="0.2">
      <c r="J352" s="77"/>
    </row>
    <row r="353" spans="10:10" x14ac:dyDescent="0.2">
      <c r="J353" s="77"/>
    </row>
    <row r="354" spans="10:10" x14ac:dyDescent="0.2">
      <c r="J354" s="77"/>
    </row>
    <row r="355" spans="10:10" x14ac:dyDescent="0.2">
      <c r="J355" s="77"/>
    </row>
    <row r="356" spans="10:10" x14ac:dyDescent="0.2">
      <c r="J356" s="77"/>
    </row>
    <row r="357" spans="10:10" x14ac:dyDescent="0.2">
      <c r="J357" s="77"/>
    </row>
    <row r="358" spans="10:10" x14ac:dyDescent="0.2">
      <c r="J358" s="77"/>
    </row>
    <row r="359" spans="10:10" x14ac:dyDescent="0.2">
      <c r="J359" s="77"/>
    </row>
    <row r="360" spans="10:10" x14ac:dyDescent="0.2">
      <c r="J360" s="77"/>
    </row>
    <row r="361" spans="10:10" x14ac:dyDescent="0.2">
      <c r="J361" s="77"/>
    </row>
    <row r="362" spans="10:10" x14ac:dyDescent="0.2">
      <c r="J362" s="77"/>
    </row>
    <row r="363" spans="10:10" x14ac:dyDescent="0.2">
      <c r="J363" s="77"/>
    </row>
    <row r="364" spans="10:10" x14ac:dyDescent="0.2">
      <c r="J364" s="77"/>
    </row>
    <row r="365" spans="10:10" x14ac:dyDescent="0.2">
      <c r="J365" s="77"/>
    </row>
    <row r="366" spans="10:10" x14ac:dyDescent="0.2">
      <c r="J366" s="77"/>
    </row>
    <row r="367" spans="10:10" x14ac:dyDescent="0.2">
      <c r="J367" s="77"/>
    </row>
    <row r="368" spans="10:10" x14ac:dyDescent="0.2">
      <c r="J368" s="77"/>
    </row>
    <row r="369" spans="10:10" x14ac:dyDescent="0.2">
      <c r="J369" s="77"/>
    </row>
    <row r="370" spans="10:10" x14ac:dyDescent="0.2">
      <c r="J370" s="77"/>
    </row>
    <row r="371" spans="10:10" x14ac:dyDescent="0.2">
      <c r="J371" s="77"/>
    </row>
    <row r="372" spans="10:10" x14ac:dyDescent="0.2">
      <c r="J372" s="77"/>
    </row>
    <row r="373" spans="10:10" x14ac:dyDescent="0.2">
      <c r="J373" s="77"/>
    </row>
    <row r="374" spans="10:10" x14ac:dyDescent="0.2">
      <c r="J374" s="77"/>
    </row>
    <row r="375" spans="10:10" x14ac:dyDescent="0.2">
      <c r="J375" s="77"/>
    </row>
    <row r="376" spans="10:10" x14ac:dyDescent="0.2">
      <c r="J376" s="77"/>
    </row>
    <row r="377" spans="10:10" x14ac:dyDescent="0.2">
      <c r="J377" s="77"/>
    </row>
    <row r="378" spans="10:10" x14ac:dyDescent="0.2">
      <c r="J378" s="77"/>
    </row>
    <row r="379" spans="10:10" x14ac:dyDescent="0.2">
      <c r="J379" s="77"/>
    </row>
    <row r="380" spans="10:10" x14ac:dyDescent="0.2">
      <c r="J380" s="77"/>
    </row>
    <row r="381" spans="10:10" x14ac:dyDescent="0.2">
      <c r="J381" s="77"/>
    </row>
    <row r="382" spans="10:10" x14ac:dyDescent="0.2">
      <c r="J382" s="77"/>
    </row>
    <row r="383" spans="10:10" x14ac:dyDescent="0.2">
      <c r="J383" s="77"/>
    </row>
    <row r="384" spans="10:10" x14ac:dyDescent="0.2">
      <c r="J384" s="77"/>
    </row>
    <row r="385" spans="10:10" x14ac:dyDescent="0.2">
      <c r="J385" s="77"/>
    </row>
    <row r="386" spans="10:10" x14ac:dyDescent="0.2">
      <c r="J386" s="77"/>
    </row>
    <row r="387" spans="10:10" x14ac:dyDescent="0.2">
      <c r="J387" s="77"/>
    </row>
    <row r="388" spans="10:10" x14ac:dyDescent="0.2">
      <c r="J388" s="77"/>
    </row>
    <row r="389" spans="10:10" x14ac:dyDescent="0.2">
      <c r="J389" s="77"/>
    </row>
    <row r="390" spans="10:10" x14ac:dyDescent="0.2">
      <c r="J390" s="77"/>
    </row>
    <row r="391" spans="10:10" x14ac:dyDescent="0.2">
      <c r="J391" s="77"/>
    </row>
    <row r="392" spans="10:10" x14ac:dyDescent="0.2">
      <c r="J392" s="77"/>
    </row>
    <row r="393" spans="10:10" x14ac:dyDescent="0.2">
      <c r="J393" s="77"/>
    </row>
    <row r="394" spans="10:10" x14ac:dyDescent="0.2">
      <c r="J394" s="77"/>
    </row>
    <row r="395" spans="10:10" x14ac:dyDescent="0.2">
      <c r="J395" s="77"/>
    </row>
    <row r="396" spans="10:10" x14ac:dyDescent="0.2">
      <c r="J396" s="77"/>
    </row>
    <row r="397" spans="10:10" x14ac:dyDescent="0.2">
      <c r="J397" s="77"/>
    </row>
    <row r="398" spans="10:10" x14ac:dyDescent="0.2">
      <c r="J398" s="77"/>
    </row>
    <row r="399" spans="10:10" x14ac:dyDescent="0.2">
      <c r="J399" s="77"/>
    </row>
    <row r="400" spans="10:10" x14ac:dyDescent="0.2">
      <c r="J400" s="77"/>
    </row>
    <row r="401" spans="10:10" x14ac:dyDescent="0.2">
      <c r="J401" s="77"/>
    </row>
    <row r="402" spans="10:10" x14ac:dyDescent="0.2">
      <c r="J402" s="77"/>
    </row>
    <row r="403" spans="10:10" x14ac:dyDescent="0.2">
      <c r="J403" s="77"/>
    </row>
    <row r="404" spans="10:10" x14ac:dyDescent="0.2">
      <c r="J404" s="77"/>
    </row>
    <row r="405" spans="10:10" x14ac:dyDescent="0.2">
      <c r="J405" s="77"/>
    </row>
    <row r="406" spans="10:10" x14ac:dyDescent="0.2">
      <c r="J406" s="77"/>
    </row>
    <row r="407" spans="10:10" x14ac:dyDescent="0.2">
      <c r="J407" s="77"/>
    </row>
    <row r="408" spans="10:10" x14ac:dyDescent="0.2">
      <c r="J408" s="77"/>
    </row>
    <row r="409" spans="10:10" x14ac:dyDescent="0.2">
      <c r="J409" s="77"/>
    </row>
    <row r="410" spans="10:10" x14ac:dyDescent="0.2">
      <c r="J410" s="77"/>
    </row>
    <row r="411" spans="10:10" x14ac:dyDescent="0.2">
      <c r="J411" s="77"/>
    </row>
    <row r="412" spans="10:10" x14ac:dyDescent="0.2">
      <c r="J412" s="77"/>
    </row>
    <row r="413" spans="10:10" x14ac:dyDescent="0.2">
      <c r="J413" s="77"/>
    </row>
    <row r="414" spans="10:10" x14ac:dyDescent="0.2">
      <c r="J414" s="77"/>
    </row>
    <row r="415" spans="10:10" x14ac:dyDescent="0.2">
      <c r="J415" s="77"/>
    </row>
    <row r="416" spans="10:10" x14ac:dyDescent="0.2">
      <c r="J416" s="77"/>
    </row>
    <row r="417" spans="10:10" x14ac:dyDescent="0.2">
      <c r="J417" s="77"/>
    </row>
    <row r="418" spans="10:10" x14ac:dyDescent="0.2">
      <c r="J418" s="77"/>
    </row>
    <row r="419" spans="10:10" x14ac:dyDescent="0.2">
      <c r="J419" s="77"/>
    </row>
    <row r="420" spans="10:10" x14ac:dyDescent="0.2">
      <c r="J420" s="77"/>
    </row>
    <row r="421" spans="10:10" x14ac:dyDescent="0.2">
      <c r="J421" s="77"/>
    </row>
    <row r="422" spans="10:10" x14ac:dyDescent="0.2">
      <c r="J422" s="77"/>
    </row>
    <row r="423" spans="10:10" x14ac:dyDescent="0.2">
      <c r="J423" s="77"/>
    </row>
    <row r="424" spans="10:10" x14ac:dyDescent="0.2">
      <c r="J424" s="77"/>
    </row>
    <row r="425" spans="10:10" x14ac:dyDescent="0.2">
      <c r="J425" s="77"/>
    </row>
    <row r="426" spans="10:10" x14ac:dyDescent="0.2">
      <c r="J426" s="77"/>
    </row>
    <row r="427" spans="10:10" x14ac:dyDescent="0.2">
      <c r="J427" s="77"/>
    </row>
    <row r="428" spans="10:10" x14ac:dyDescent="0.2">
      <c r="J428" s="77"/>
    </row>
    <row r="429" spans="10:10" x14ac:dyDescent="0.2">
      <c r="J429" s="77"/>
    </row>
    <row r="430" spans="10:10" x14ac:dyDescent="0.2">
      <c r="J430" s="77"/>
    </row>
    <row r="431" spans="10:10" x14ac:dyDescent="0.2">
      <c r="J431" s="77"/>
    </row>
    <row r="432" spans="10:10" x14ac:dyDescent="0.2">
      <c r="J432" s="77"/>
    </row>
    <row r="433" spans="10:10" x14ac:dyDescent="0.2">
      <c r="J433" s="77"/>
    </row>
    <row r="434" spans="10:10" x14ac:dyDescent="0.2">
      <c r="J434" s="77"/>
    </row>
    <row r="435" spans="10:10" x14ac:dyDescent="0.2">
      <c r="J435" s="77"/>
    </row>
    <row r="436" spans="10:10" x14ac:dyDescent="0.2">
      <c r="J436" s="77"/>
    </row>
    <row r="437" spans="10:10" x14ac:dyDescent="0.2">
      <c r="J437" s="77"/>
    </row>
    <row r="438" spans="10:10" x14ac:dyDescent="0.2">
      <c r="J438" s="77"/>
    </row>
    <row r="439" spans="10:10" x14ac:dyDescent="0.2">
      <c r="J439" s="77"/>
    </row>
    <row r="440" spans="10:10" x14ac:dyDescent="0.2">
      <c r="J440" s="77"/>
    </row>
    <row r="441" spans="10:10" x14ac:dyDescent="0.2">
      <c r="J441" s="77"/>
    </row>
    <row r="442" spans="10:10" x14ac:dyDescent="0.2">
      <c r="J442" s="77"/>
    </row>
    <row r="443" spans="10:10" x14ac:dyDescent="0.2">
      <c r="J443" s="77"/>
    </row>
    <row r="444" spans="10:10" x14ac:dyDescent="0.2">
      <c r="J444" s="77"/>
    </row>
    <row r="445" spans="10:10" x14ac:dyDescent="0.2">
      <c r="J445" s="77"/>
    </row>
    <row r="446" spans="10:10" x14ac:dyDescent="0.2">
      <c r="J446" s="77"/>
    </row>
    <row r="447" spans="10:10" x14ac:dyDescent="0.2">
      <c r="J447" s="77"/>
    </row>
    <row r="448" spans="10:10" x14ac:dyDescent="0.2">
      <c r="J448" s="77"/>
    </row>
    <row r="449" spans="10:10" x14ac:dyDescent="0.2">
      <c r="J449" s="77"/>
    </row>
    <row r="450" spans="10:10" x14ac:dyDescent="0.2">
      <c r="J450" s="77"/>
    </row>
    <row r="451" spans="10:10" x14ac:dyDescent="0.2">
      <c r="J451" s="77"/>
    </row>
    <row r="452" spans="10:10" x14ac:dyDescent="0.2">
      <c r="J452" s="77"/>
    </row>
    <row r="453" spans="10:10" x14ac:dyDescent="0.2">
      <c r="J453" s="77"/>
    </row>
    <row r="454" spans="10:10" x14ac:dyDescent="0.2">
      <c r="J454" s="77"/>
    </row>
    <row r="455" spans="10:10" x14ac:dyDescent="0.2">
      <c r="J455" s="77"/>
    </row>
    <row r="456" spans="10:10" x14ac:dyDescent="0.2">
      <c r="J456" s="77"/>
    </row>
    <row r="457" spans="10:10" x14ac:dyDescent="0.2">
      <c r="J457" s="77"/>
    </row>
    <row r="458" spans="10:10" x14ac:dyDescent="0.2">
      <c r="J458" s="77"/>
    </row>
    <row r="459" spans="10:10" x14ac:dyDescent="0.2">
      <c r="J459" s="77"/>
    </row>
    <row r="460" spans="10:10" x14ac:dyDescent="0.2">
      <c r="J460" s="77"/>
    </row>
    <row r="461" spans="10:10" x14ac:dyDescent="0.2">
      <c r="J461" s="77"/>
    </row>
    <row r="462" spans="10:10" x14ac:dyDescent="0.2">
      <c r="J462" s="77"/>
    </row>
    <row r="463" spans="10:10" x14ac:dyDescent="0.2">
      <c r="J463" s="77"/>
    </row>
    <row r="464" spans="10:10" x14ac:dyDescent="0.2">
      <c r="J464" s="77"/>
    </row>
    <row r="465" spans="10:10" x14ac:dyDescent="0.2">
      <c r="J465" s="77"/>
    </row>
    <row r="466" spans="10:10" x14ac:dyDescent="0.2">
      <c r="J466" s="77"/>
    </row>
    <row r="467" spans="10:10" x14ac:dyDescent="0.2">
      <c r="J467" s="77"/>
    </row>
    <row r="468" spans="10:10" x14ac:dyDescent="0.2">
      <c r="J468" s="77"/>
    </row>
    <row r="469" spans="10:10" x14ac:dyDescent="0.2">
      <c r="J469" s="77"/>
    </row>
    <row r="470" spans="10:10" x14ac:dyDescent="0.2">
      <c r="J470" s="77"/>
    </row>
    <row r="471" spans="10:10" x14ac:dyDescent="0.2">
      <c r="J471" s="77"/>
    </row>
    <row r="472" spans="10:10" x14ac:dyDescent="0.2">
      <c r="J472" s="77"/>
    </row>
    <row r="473" spans="10:10" x14ac:dyDescent="0.2">
      <c r="J473" s="77"/>
    </row>
    <row r="474" spans="10:10" x14ac:dyDescent="0.2">
      <c r="J474" s="77"/>
    </row>
    <row r="475" spans="10:10" x14ac:dyDescent="0.2">
      <c r="J475" s="77"/>
    </row>
    <row r="476" spans="10:10" x14ac:dyDescent="0.2">
      <c r="J476" s="77"/>
    </row>
    <row r="477" spans="10:10" x14ac:dyDescent="0.2">
      <c r="J477" s="77"/>
    </row>
    <row r="478" spans="10:10" x14ac:dyDescent="0.2">
      <c r="J478" s="77"/>
    </row>
    <row r="479" spans="10:10" x14ac:dyDescent="0.2">
      <c r="J479" s="77"/>
    </row>
    <row r="480" spans="10:10" x14ac:dyDescent="0.2">
      <c r="J480" s="77"/>
    </row>
    <row r="481" spans="10:10" x14ac:dyDescent="0.2">
      <c r="J481" s="77"/>
    </row>
    <row r="482" spans="10:10" x14ac:dyDescent="0.2">
      <c r="J482" s="77"/>
    </row>
    <row r="483" spans="10:10" x14ac:dyDescent="0.2">
      <c r="J483" s="77"/>
    </row>
    <row r="484" spans="10:10" x14ac:dyDescent="0.2">
      <c r="J484" s="77"/>
    </row>
    <row r="485" spans="10:10" x14ac:dyDescent="0.2">
      <c r="J485" s="77"/>
    </row>
    <row r="486" spans="10:10" x14ac:dyDescent="0.2">
      <c r="J486" s="77"/>
    </row>
    <row r="487" spans="10:10" x14ac:dyDescent="0.2">
      <c r="J487" s="77"/>
    </row>
    <row r="488" spans="10:10" x14ac:dyDescent="0.2">
      <c r="J488" s="77"/>
    </row>
    <row r="489" spans="10:10" x14ac:dyDescent="0.2">
      <c r="J489" s="77"/>
    </row>
    <row r="490" spans="10:10" x14ac:dyDescent="0.2">
      <c r="J490" s="77"/>
    </row>
    <row r="491" spans="10:10" x14ac:dyDescent="0.2">
      <c r="J491" s="77"/>
    </row>
    <row r="492" spans="10:10" x14ac:dyDescent="0.2">
      <c r="J492" s="77"/>
    </row>
    <row r="493" spans="10:10" x14ac:dyDescent="0.2">
      <c r="J493" s="77"/>
    </row>
    <row r="494" spans="10:10" x14ac:dyDescent="0.2">
      <c r="J494" s="77"/>
    </row>
    <row r="495" spans="10:10" x14ac:dyDescent="0.2">
      <c r="J495" s="77"/>
    </row>
  </sheetData>
  <sheetProtection sheet="1" objects="1" scenarios="1"/>
  <mergeCells count="17">
    <mergeCell ref="A5:C5"/>
    <mergeCell ref="A7:B7"/>
    <mergeCell ref="A107:D107"/>
    <mergeCell ref="A109:E109"/>
    <mergeCell ref="A111:E111"/>
    <mergeCell ref="D8:F8"/>
    <mergeCell ref="F15:F16"/>
    <mergeCell ref="A105:E105"/>
    <mergeCell ref="D7:F7"/>
    <mergeCell ref="J10:L10"/>
    <mergeCell ref="A15:A16"/>
    <mergeCell ref="B15:B16"/>
    <mergeCell ref="C15:C16"/>
    <mergeCell ref="D15:D16"/>
    <mergeCell ref="E15:E16"/>
    <mergeCell ref="H15:H16"/>
    <mergeCell ref="G15:G16"/>
  </mergeCells>
  <conditionalFormatting sqref="A107">
    <cfRule type="containsBlanks" dxfId="0" priority="1">
      <formula>LEN(TRIM(A107))=0</formula>
    </cfRule>
  </conditionalFormatting>
  <dataValidations count="1">
    <dataValidation type="list" allowBlank="1" showInputMessage="1" showErrorMessage="1" sqref="A5:C5">
      <formula1>INDIRECT("schoollist!$a$2:$a$94")</formula1>
    </dataValidation>
  </dataValidations>
  <pageMargins left="0" right="0" top="0.39370078740157483" bottom="0.39370078740157483" header="0.51181102362204722" footer="0"/>
  <pageSetup paperSize="9" scale="64" fitToHeight="0" orientation="portrait" r:id="rId1"/>
  <headerFooter alignWithMargins="0">
    <oddFooter>&amp;L&amp;Z&amp;F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3]!back2frontsheet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3]!back2frontsheet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3]!back2frontsheet">
                <anchor moveWithCells="1" sizeWithCells="1">
                  <from>
                    <xdr:col>0</xdr:col>
                    <xdr:colOff>0</xdr:colOff>
                    <xdr:row>8</xdr:row>
                    <xdr:rowOff>38100</xdr:rowOff>
                  </from>
                  <to>
                    <xdr:col>0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'Period '!$A$3:$A$7</xm:f>
          </x14:formula1>
          <xm:sqref>A7:B7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7"/>
  <sheetViews>
    <sheetView workbookViewId="0">
      <selection activeCell="I21" sqref="I21:I22"/>
    </sheetView>
  </sheetViews>
  <sheetFormatPr defaultRowHeight="12.75" x14ac:dyDescent="0.2"/>
  <cols>
    <col min="1" max="1" width="27.5703125" customWidth="1"/>
  </cols>
  <sheetData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9"/>
  <sheetViews>
    <sheetView workbookViewId="0">
      <selection activeCell="H10" sqref="H10"/>
    </sheetView>
  </sheetViews>
  <sheetFormatPr defaultRowHeight="12.75" x14ac:dyDescent="0.2"/>
  <cols>
    <col min="1" max="1" width="64" bestFit="1" customWidth="1"/>
  </cols>
  <sheetData>
    <row r="1" spans="1:5" ht="23.25" x14ac:dyDescent="0.35">
      <c r="A1" s="9" t="s">
        <v>100</v>
      </c>
      <c r="B1" s="10"/>
      <c r="C1" s="11"/>
      <c r="D1" s="12"/>
      <c r="E1" s="13"/>
    </row>
    <row r="2" spans="1:5" ht="63" x14ac:dyDescent="0.25">
      <c r="A2" s="14" t="s">
        <v>203</v>
      </c>
      <c r="B2" s="14" t="s">
        <v>101</v>
      </c>
      <c r="C2" s="15" t="s">
        <v>102</v>
      </c>
      <c r="D2" s="14" t="s">
        <v>103</v>
      </c>
      <c r="E2" s="16" t="s">
        <v>82</v>
      </c>
    </row>
    <row r="3" spans="1:5" ht="18" x14ac:dyDescent="0.25">
      <c r="A3" s="5"/>
      <c r="B3" s="17"/>
      <c r="C3" s="18"/>
      <c r="D3" s="17"/>
      <c r="E3" s="5"/>
    </row>
    <row r="4" spans="1:5" ht="18" x14ac:dyDescent="0.25">
      <c r="A4" s="5" t="s">
        <v>104</v>
      </c>
      <c r="B4" s="17" t="s">
        <v>105</v>
      </c>
      <c r="C4" s="19">
        <v>10130</v>
      </c>
      <c r="D4" s="20">
        <v>1000</v>
      </c>
      <c r="E4" s="5">
        <f>VLOOKUP(C4,'[2]bank code'!$B$4:$D$99,2,0)</f>
        <v>938600</v>
      </c>
    </row>
    <row r="5" spans="1:5" ht="18" x14ac:dyDescent="0.25">
      <c r="A5" s="5" t="s">
        <v>106</v>
      </c>
      <c r="B5" s="17" t="s">
        <v>105</v>
      </c>
      <c r="C5" s="19">
        <v>10131</v>
      </c>
      <c r="D5" s="21">
        <v>1001</v>
      </c>
      <c r="E5" s="22">
        <f>VLOOKUP(C5,'[2]bank code'!$B$4:$D$99,2,0)</f>
        <v>938601</v>
      </c>
    </row>
    <row r="6" spans="1:5" ht="18" x14ac:dyDescent="0.25">
      <c r="A6" s="5" t="s">
        <v>91</v>
      </c>
      <c r="B6" s="17" t="s">
        <v>105</v>
      </c>
      <c r="C6" s="18">
        <v>10132</v>
      </c>
      <c r="D6" s="20">
        <v>1002</v>
      </c>
      <c r="E6" s="5">
        <f>VLOOKUP(C6,'[2]bank code'!$B$4:$D$99,2,0)</f>
        <v>938602</v>
      </c>
    </row>
    <row r="7" spans="1:5" ht="18" x14ac:dyDescent="0.25">
      <c r="A7" s="5" t="s">
        <v>107</v>
      </c>
      <c r="B7" s="17" t="s">
        <v>105</v>
      </c>
      <c r="C7" s="19">
        <v>10133</v>
      </c>
      <c r="D7" s="21">
        <v>1003</v>
      </c>
      <c r="E7" s="22">
        <f>VLOOKUP(C7,'[2]bank code'!$B$4:$D$99,2,0)</f>
        <v>938603</v>
      </c>
    </row>
    <row r="8" spans="1:5" ht="18" x14ac:dyDescent="0.25">
      <c r="A8" s="23" t="s">
        <v>108</v>
      </c>
      <c r="B8" s="24" t="s">
        <v>105</v>
      </c>
      <c r="C8" s="18">
        <v>10135</v>
      </c>
      <c r="D8" s="20"/>
      <c r="E8" s="5"/>
    </row>
    <row r="9" spans="1:5" ht="18" x14ac:dyDescent="0.25">
      <c r="A9" s="25" t="s">
        <v>83</v>
      </c>
      <c r="B9" s="24" t="s">
        <v>109</v>
      </c>
      <c r="C9" s="18">
        <v>11094</v>
      </c>
      <c r="D9" s="24">
        <v>3520</v>
      </c>
      <c r="E9" s="5">
        <f>VLOOKUP(C9,'[2]bank code'!$B$4:$D$99,2,0)</f>
        <v>938701</v>
      </c>
    </row>
    <row r="10" spans="1:5" ht="18" x14ac:dyDescent="0.25">
      <c r="A10" s="23" t="s">
        <v>110</v>
      </c>
      <c r="B10" s="24" t="s">
        <v>105</v>
      </c>
      <c r="C10" s="18">
        <v>10042</v>
      </c>
      <c r="D10" s="17">
        <v>3317</v>
      </c>
      <c r="E10" s="5">
        <f>VLOOKUP(C10,'[2]bank code'!$B$4:$D$99,2,0)</f>
        <v>938664</v>
      </c>
    </row>
    <row r="11" spans="1:5" ht="18" x14ac:dyDescent="0.25">
      <c r="A11" s="23" t="s">
        <v>111</v>
      </c>
      <c r="B11" s="24" t="s">
        <v>105</v>
      </c>
      <c r="C11" s="18">
        <v>10040</v>
      </c>
      <c r="D11" s="17">
        <v>3300</v>
      </c>
      <c r="E11" s="5">
        <f>VLOOKUP(C11,'[2]bank code'!$B$4:$D$99,2,0)</f>
        <v>938652</v>
      </c>
    </row>
    <row r="12" spans="1:5" ht="18" x14ac:dyDescent="0.25">
      <c r="A12" s="23" t="s">
        <v>112</v>
      </c>
      <c r="B12" s="24" t="s">
        <v>105</v>
      </c>
      <c r="C12" s="18">
        <v>10043</v>
      </c>
      <c r="D12" s="17">
        <v>3500</v>
      </c>
      <c r="E12" s="5">
        <f>VLOOKUP(C12,'[2]bank code'!$B$4:$D$99,2,0)</f>
        <v>938665</v>
      </c>
    </row>
    <row r="13" spans="1:5" ht="18" x14ac:dyDescent="0.25">
      <c r="A13" s="23" t="s">
        <v>113</v>
      </c>
      <c r="B13" s="24" t="s">
        <v>105</v>
      </c>
      <c r="C13" s="18">
        <v>10117</v>
      </c>
      <c r="D13" s="17">
        <v>3514</v>
      </c>
      <c r="E13" s="5">
        <f>VLOOKUP(C13,'[2]bank code'!$B$4:$D$99,2,0)</f>
        <v>938677</v>
      </c>
    </row>
    <row r="14" spans="1:5" ht="18" x14ac:dyDescent="0.25">
      <c r="A14" s="23" t="s">
        <v>114</v>
      </c>
      <c r="B14" s="24" t="s">
        <v>115</v>
      </c>
      <c r="C14" s="18">
        <v>10044</v>
      </c>
      <c r="D14" s="24">
        <v>2002</v>
      </c>
      <c r="E14" s="5">
        <f>VLOOKUP(C14,'[2]bank code'!$B$4:$D$99,2,0)</f>
        <v>938605</v>
      </c>
    </row>
    <row r="15" spans="1:5" ht="18" x14ac:dyDescent="0.25">
      <c r="A15" s="5" t="s">
        <v>84</v>
      </c>
      <c r="B15" s="17" t="s">
        <v>105</v>
      </c>
      <c r="C15" s="18">
        <v>10128</v>
      </c>
      <c r="D15" s="24">
        <v>2079</v>
      </c>
      <c r="E15" s="5">
        <f>VLOOKUP(C15,'[2]bank code'!$B$4:$D$99,2,0)</f>
        <v>938651</v>
      </c>
    </row>
    <row r="16" spans="1:5" ht="18" x14ac:dyDescent="0.25">
      <c r="A16" s="5" t="s">
        <v>85</v>
      </c>
      <c r="B16" s="17" t="s">
        <v>109</v>
      </c>
      <c r="C16" s="18">
        <v>11278</v>
      </c>
      <c r="D16" s="17">
        <v>3524</v>
      </c>
      <c r="E16" s="5">
        <f>VLOOKUP(C16,'[2]bank code'!$B$4:$D$99,2,0)</f>
        <v>938702</v>
      </c>
    </row>
    <row r="17" spans="1:5" ht="18" x14ac:dyDescent="0.25">
      <c r="A17" s="23" t="s">
        <v>116</v>
      </c>
      <c r="B17" s="24" t="s">
        <v>105</v>
      </c>
      <c r="C17" s="18">
        <v>10045</v>
      </c>
      <c r="D17" s="24">
        <v>2003</v>
      </c>
      <c r="E17" s="5">
        <f>VLOOKUP(C17,'[2]bank code'!$B$4:$D$99,2,0)</f>
        <v>938606</v>
      </c>
    </row>
    <row r="18" spans="1:5" ht="18" x14ac:dyDescent="0.25">
      <c r="A18" s="23" t="s">
        <v>86</v>
      </c>
      <c r="B18" s="24" t="s">
        <v>105</v>
      </c>
      <c r="C18" s="18">
        <v>10115</v>
      </c>
      <c r="D18" s="24">
        <v>3511</v>
      </c>
      <c r="E18" s="5">
        <f>VLOOKUP(C18,'[2]bank code'!$B$4:$D$99,2,0)</f>
        <v>938674</v>
      </c>
    </row>
    <row r="19" spans="1:5" ht="18" x14ac:dyDescent="0.25">
      <c r="A19" s="23" t="s">
        <v>117</v>
      </c>
      <c r="B19" s="24" t="s">
        <v>105</v>
      </c>
      <c r="C19" s="18">
        <v>10047</v>
      </c>
      <c r="D19" s="17">
        <v>2008</v>
      </c>
      <c r="E19" s="5">
        <f>VLOOKUP(C19,'[2]bank code'!$B$4:$D$99,2,0)</f>
        <v>938608</v>
      </c>
    </row>
    <row r="20" spans="1:5" ht="18" x14ac:dyDescent="0.25">
      <c r="A20" s="23" t="s">
        <v>118</v>
      </c>
      <c r="B20" s="24" t="s">
        <v>105</v>
      </c>
      <c r="C20" s="18">
        <v>10046</v>
      </c>
      <c r="D20" s="17">
        <v>2007</v>
      </c>
      <c r="E20" s="5">
        <f>VLOOKUP(C20,'[2]bank code'!$B$4:$D$99,2,0)</f>
        <v>938607</v>
      </c>
    </row>
    <row r="21" spans="1:5" ht="18" x14ac:dyDescent="0.25">
      <c r="A21" s="23" t="s">
        <v>119</v>
      </c>
      <c r="B21" s="24" t="s">
        <v>105</v>
      </c>
      <c r="C21" s="18">
        <v>10048</v>
      </c>
      <c r="D21" s="17">
        <v>2009</v>
      </c>
      <c r="E21" s="5">
        <f>VLOOKUP(C21,'[2]bank code'!$B$4:$D$99,2,0)</f>
        <v>938609</v>
      </c>
    </row>
    <row r="22" spans="1:5" ht="18" x14ac:dyDescent="0.25">
      <c r="A22" s="23" t="s">
        <v>120</v>
      </c>
      <c r="B22" s="24" t="s">
        <v>105</v>
      </c>
      <c r="C22" s="18">
        <v>10118</v>
      </c>
      <c r="D22" s="17">
        <v>2067</v>
      </c>
      <c r="E22" s="5">
        <f>VLOOKUP(C22,'[2]bank code'!$B$4:$D$99,2,0)</f>
        <v>938642</v>
      </c>
    </row>
    <row r="23" spans="1:5" ht="18" x14ac:dyDescent="0.25">
      <c r="A23" s="23" t="s">
        <v>121</v>
      </c>
      <c r="B23" s="24" t="s">
        <v>105</v>
      </c>
      <c r="C23" s="18">
        <v>10049</v>
      </c>
      <c r="D23" s="17">
        <v>2010</v>
      </c>
      <c r="E23" s="5">
        <f>VLOOKUP(C23,'[2]bank code'!$B$4:$D$99,2,0)</f>
        <v>938610</v>
      </c>
    </row>
    <row r="24" spans="1:5" ht="18" x14ac:dyDescent="0.25">
      <c r="A24" s="23" t="s">
        <v>122</v>
      </c>
      <c r="B24" s="24" t="s">
        <v>115</v>
      </c>
      <c r="C24" s="18">
        <v>10050</v>
      </c>
      <c r="D24" s="17">
        <v>3302</v>
      </c>
      <c r="E24" s="5">
        <f>VLOOKUP(C24,'[2]bank code'!$B$4:$D$99,2,0)</f>
        <v>938653</v>
      </c>
    </row>
    <row r="25" spans="1:5" ht="18" x14ac:dyDescent="0.25">
      <c r="A25" s="23" t="s">
        <v>123</v>
      </c>
      <c r="B25" s="24" t="s">
        <v>105</v>
      </c>
      <c r="C25" s="18">
        <v>10051</v>
      </c>
      <c r="D25" s="17">
        <v>2011</v>
      </c>
      <c r="E25" s="5">
        <f>VLOOKUP(C25,'[2]bank code'!$B$4:$D$99,2,0)</f>
        <v>938611</v>
      </c>
    </row>
    <row r="26" spans="1:5" ht="18" x14ac:dyDescent="0.25">
      <c r="A26" s="23" t="s">
        <v>124</v>
      </c>
      <c r="B26" s="24" t="s">
        <v>105</v>
      </c>
      <c r="C26" s="18">
        <v>10054</v>
      </c>
      <c r="D26" s="17">
        <v>2014</v>
      </c>
      <c r="E26" s="5">
        <f>VLOOKUP(C26,'[2]bank code'!$B$4:$D$99,2,0)</f>
        <v>938612</v>
      </c>
    </row>
    <row r="27" spans="1:5" ht="18" x14ac:dyDescent="0.25">
      <c r="A27" s="23" t="s">
        <v>125</v>
      </c>
      <c r="B27" s="24" t="s">
        <v>105</v>
      </c>
      <c r="C27" s="18">
        <v>10055</v>
      </c>
      <c r="D27" s="17">
        <v>2015</v>
      </c>
      <c r="E27" s="5">
        <f>VLOOKUP(C27,'[2]bank code'!$B$4:$D$99,2,0)</f>
        <v>938613</v>
      </c>
    </row>
    <row r="28" spans="1:5" ht="18" x14ac:dyDescent="0.25">
      <c r="A28" s="23" t="s">
        <v>126</v>
      </c>
      <c r="B28" s="24" t="s">
        <v>105</v>
      </c>
      <c r="C28" s="18">
        <v>10056</v>
      </c>
      <c r="D28" s="17">
        <v>2016</v>
      </c>
      <c r="E28" s="5">
        <f>VLOOKUP(C28,'[2]bank code'!$B$4:$D$99,2,0)</f>
        <v>938614</v>
      </c>
    </row>
    <row r="29" spans="1:5" ht="18" x14ac:dyDescent="0.25">
      <c r="A29" s="23" t="s">
        <v>127</v>
      </c>
      <c r="B29" s="24" t="s">
        <v>105</v>
      </c>
      <c r="C29" s="18">
        <v>10057</v>
      </c>
      <c r="D29" s="17">
        <v>2017</v>
      </c>
      <c r="E29" s="5">
        <f>VLOOKUP(C29,'[2]bank code'!$B$4:$D$99,2,0)</f>
        <v>938615</v>
      </c>
    </row>
    <row r="30" spans="1:5" ht="18" x14ac:dyDescent="0.25">
      <c r="A30" s="23" t="s">
        <v>128</v>
      </c>
      <c r="B30" s="24" t="s">
        <v>129</v>
      </c>
      <c r="C30" s="18">
        <v>10083</v>
      </c>
      <c r="D30" s="17">
        <v>2073</v>
      </c>
      <c r="E30" s="5">
        <f>VLOOKUP(C30,'[2]bank code'!$B$4:$D$99,2,0)</f>
        <v>938646</v>
      </c>
    </row>
    <row r="31" spans="1:5" ht="18" x14ac:dyDescent="0.25">
      <c r="A31" s="23" t="s">
        <v>130</v>
      </c>
      <c r="B31" s="24" t="s">
        <v>105</v>
      </c>
      <c r="C31" s="18">
        <v>10059</v>
      </c>
      <c r="D31" s="17">
        <v>2019</v>
      </c>
      <c r="E31" s="5">
        <f>VLOOKUP(C31,'[2]bank code'!$B$4:$D$99,2,0)</f>
        <v>938617</v>
      </c>
    </row>
    <row r="32" spans="1:5" ht="18" x14ac:dyDescent="0.25">
      <c r="A32" s="23" t="s">
        <v>131</v>
      </c>
      <c r="B32" s="24" t="s">
        <v>105</v>
      </c>
      <c r="C32" s="18">
        <v>10061</v>
      </c>
      <c r="D32" s="17">
        <v>2021</v>
      </c>
      <c r="E32" s="5">
        <f>VLOOKUP(C32,'[2]bank code'!$B$4:$D$99,2,0)</f>
        <v>938618</v>
      </c>
    </row>
    <row r="33" spans="1:5" ht="18" x14ac:dyDescent="0.25">
      <c r="A33" s="23" t="s">
        <v>132</v>
      </c>
      <c r="B33" s="24" t="s">
        <v>129</v>
      </c>
      <c r="C33" s="18">
        <v>10060</v>
      </c>
      <c r="D33" s="17">
        <v>5200</v>
      </c>
      <c r="E33" s="5">
        <f>VLOOKUP(C33,'[2]bank code'!$B$4:$D$99,2,0)</f>
        <v>938686</v>
      </c>
    </row>
    <row r="34" spans="1:5" ht="18" x14ac:dyDescent="0.25">
      <c r="A34" s="26" t="s">
        <v>87</v>
      </c>
      <c r="B34" s="27" t="s">
        <v>109</v>
      </c>
      <c r="C34" s="18">
        <v>10063</v>
      </c>
      <c r="D34" s="17">
        <v>2023</v>
      </c>
      <c r="E34" s="5">
        <f>VLOOKUP(C34,'[2]bank code'!$B$4:$D$99,2,0)</f>
        <v>938620</v>
      </c>
    </row>
    <row r="35" spans="1:5" ht="18" x14ac:dyDescent="0.25">
      <c r="A35" s="23" t="s">
        <v>133</v>
      </c>
      <c r="B35" s="24" t="s">
        <v>105</v>
      </c>
      <c r="C35" s="18">
        <v>10064</v>
      </c>
      <c r="D35" s="17">
        <v>2024</v>
      </c>
      <c r="E35" s="5">
        <f>VLOOKUP(C35,'[2]bank code'!$B$4:$D$99,2,0)</f>
        <v>938621</v>
      </c>
    </row>
    <row r="36" spans="1:5" ht="18" x14ac:dyDescent="0.25">
      <c r="A36" s="23" t="s">
        <v>134</v>
      </c>
      <c r="B36" s="24" t="s">
        <v>109</v>
      </c>
      <c r="C36" s="18">
        <v>10065</v>
      </c>
      <c r="D36" s="17">
        <v>2025</v>
      </c>
      <c r="E36" s="5">
        <f>VLOOKUP(C36,'[2]bank code'!$B$4:$D$99,2,0)</f>
        <v>938622</v>
      </c>
    </row>
    <row r="37" spans="1:5" ht="18" x14ac:dyDescent="0.25">
      <c r="A37" s="23" t="s">
        <v>135</v>
      </c>
      <c r="B37" s="24" t="s">
        <v>105</v>
      </c>
      <c r="C37" s="18">
        <v>10066</v>
      </c>
      <c r="D37" s="17">
        <v>2026</v>
      </c>
      <c r="E37" s="5">
        <f>VLOOKUP(C37,'[2]bank code'!$B$4:$D$99,2,0)</f>
        <v>938623</v>
      </c>
    </row>
    <row r="38" spans="1:5" ht="18" x14ac:dyDescent="0.25">
      <c r="A38" s="23" t="s">
        <v>136</v>
      </c>
      <c r="B38" s="24" t="s">
        <v>105</v>
      </c>
      <c r="C38" s="18">
        <v>10068</v>
      </c>
      <c r="D38" s="17">
        <v>2028</v>
      </c>
      <c r="E38" s="5">
        <f>VLOOKUP(C38,'[2]bank code'!$B$4:$D$99,2,0)</f>
        <v>938625</v>
      </c>
    </row>
    <row r="39" spans="1:5" ht="18" x14ac:dyDescent="0.25">
      <c r="A39" s="23" t="s">
        <v>137</v>
      </c>
      <c r="B39" s="24" t="s">
        <v>105</v>
      </c>
      <c r="C39" s="18">
        <v>10067</v>
      </c>
      <c r="D39" s="17">
        <v>2027</v>
      </c>
      <c r="E39" s="5">
        <f>VLOOKUP(C39,'[2]bank code'!$B$4:$D$99,2,0)</f>
        <v>938624</v>
      </c>
    </row>
    <row r="40" spans="1:5" ht="18" x14ac:dyDescent="0.25">
      <c r="A40" s="23" t="s">
        <v>138</v>
      </c>
      <c r="B40" s="24" t="s">
        <v>105</v>
      </c>
      <c r="C40" s="18">
        <v>10069</v>
      </c>
      <c r="D40" s="17">
        <v>2029</v>
      </c>
      <c r="E40" s="5">
        <f>VLOOKUP(C40,'[2]bank code'!$B$4:$D$99,2,0)</f>
        <v>938626</v>
      </c>
    </row>
    <row r="41" spans="1:5" ht="18" x14ac:dyDescent="0.25">
      <c r="A41" s="23" t="s">
        <v>139</v>
      </c>
      <c r="B41" s="24" t="s">
        <v>105</v>
      </c>
      <c r="C41" s="18">
        <v>10121</v>
      </c>
      <c r="D41" s="17">
        <v>3516</v>
      </c>
      <c r="E41" s="5">
        <f>VLOOKUP(C41,'[2]bank code'!$B$4:$D$99,2,0)</f>
        <v>938678</v>
      </c>
    </row>
    <row r="42" spans="1:5" ht="18" x14ac:dyDescent="0.25">
      <c r="A42" s="23" t="s">
        <v>140</v>
      </c>
      <c r="B42" s="24" t="s">
        <v>105</v>
      </c>
      <c r="C42" s="18">
        <v>10071</v>
      </c>
      <c r="D42" s="17">
        <v>2031</v>
      </c>
      <c r="E42" s="5">
        <f>VLOOKUP(C42,'[2]bank code'!$B$4:$D$99,2,0)</f>
        <v>938628</v>
      </c>
    </row>
    <row r="43" spans="1:5" ht="18" x14ac:dyDescent="0.25">
      <c r="A43" s="23" t="s">
        <v>141</v>
      </c>
      <c r="B43" s="24" t="s">
        <v>105</v>
      </c>
      <c r="C43" s="18">
        <v>10072</v>
      </c>
      <c r="D43" s="17">
        <v>2032</v>
      </c>
      <c r="E43" s="5">
        <f>VLOOKUP(C43,'[2]bank code'!$B$4:$D$99,2,0)</f>
        <v>938629</v>
      </c>
    </row>
    <row r="44" spans="1:5" ht="18" x14ac:dyDescent="0.25">
      <c r="A44" s="23" t="s">
        <v>142</v>
      </c>
      <c r="B44" s="24" t="s">
        <v>105</v>
      </c>
      <c r="C44" s="18">
        <v>10073</v>
      </c>
      <c r="D44" s="17">
        <v>3304</v>
      </c>
      <c r="E44" s="5">
        <f>VLOOKUP(C44,'[2]bank code'!$B$4:$D$99,2,0)</f>
        <v>938654</v>
      </c>
    </row>
    <row r="45" spans="1:5" ht="18" x14ac:dyDescent="0.25">
      <c r="A45" s="23" t="s">
        <v>143</v>
      </c>
      <c r="B45" s="24" t="s">
        <v>105</v>
      </c>
      <c r="C45" s="18">
        <v>10074</v>
      </c>
      <c r="D45" s="17">
        <v>2036</v>
      </c>
      <c r="E45" s="5">
        <f>VLOOKUP(C45,'[2]bank code'!$B$4:$D$99,2,0)</f>
        <v>938630</v>
      </c>
    </row>
    <row r="46" spans="1:5" ht="18" x14ac:dyDescent="0.25">
      <c r="A46" s="23" t="s">
        <v>144</v>
      </c>
      <c r="B46" s="24" t="s">
        <v>105</v>
      </c>
      <c r="C46" s="18">
        <v>10075</v>
      </c>
      <c r="D46" s="17">
        <v>2037</v>
      </c>
      <c r="E46" s="5">
        <f>VLOOKUP(C46,'[2]bank code'!$B$4:$D$99,2,0)</f>
        <v>938631</v>
      </c>
    </row>
    <row r="47" spans="1:5" ht="18" x14ac:dyDescent="0.25">
      <c r="A47" s="23" t="s">
        <v>90</v>
      </c>
      <c r="B47" s="24" t="s">
        <v>129</v>
      </c>
      <c r="C47" s="18">
        <v>11093</v>
      </c>
      <c r="D47" s="17">
        <v>3523</v>
      </c>
      <c r="E47" s="5">
        <f>VLOOKUP(C47,'[2]bank code'!$B$4:$D$99,2,0)</f>
        <v>938700</v>
      </c>
    </row>
    <row r="48" spans="1:5" ht="18" x14ac:dyDescent="0.25">
      <c r="A48" s="23" t="s">
        <v>145</v>
      </c>
      <c r="B48" s="24" t="s">
        <v>129</v>
      </c>
      <c r="C48" s="18">
        <v>10125</v>
      </c>
      <c r="D48" s="17">
        <v>5948</v>
      </c>
      <c r="E48" s="5">
        <f>VLOOKUP(C48,'[2]bank code'!$B$4:$D$99,2,0)</f>
        <v>938694</v>
      </c>
    </row>
    <row r="49" spans="1:5" ht="18" x14ac:dyDescent="0.25">
      <c r="A49" s="23" t="s">
        <v>146</v>
      </c>
      <c r="B49" s="24" t="s">
        <v>129</v>
      </c>
      <c r="C49" s="18">
        <v>10126</v>
      </c>
      <c r="D49" s="17">
        <v>5949</v>
      </c>
      <c r="E49" s="5">
        <f>VLOOKUP(C49,'[2]bank code'!$B$4:$D$99,2,0)</f>
        <v>938695</v>
      </c>
    </row>
    <row r="50" spans="1:5" ht="18" x14ac:dyDescent="0.25">
      <c r="A50" s="23" t="s">
        <v>147</v>
      </c>
      <c r="B50" s="24" t="s">
        <v>105</v>
      </c>
      <c r="C50" s="18">
        <v>10114</v>
      </c>
      <c r="D50" s="17">
        <v>3513</v>
      </c>
      <c r="E50" s="5">
        <f>VLOOKUP(C50,'[2]bank code'!$B$4:$D$99,2,0)</f>
        <v>938676</v>
      </c>
    </row>
    <row r="51" spans="1:5" ht="18" x14ac:dyDescent="0.25">
      <c r="A51" s="23" t="s">
        <v>148</v>
      </c>
      <c r="B51" s="24" t="s">
        <v>105</v>
      </c>
      <c r="C51" s="18">
        <v>10078</v>
      </c>
      <c r="D51" s="17">
        <v>3305</v>
      </c>
      <c r="E51" s="5">
        <f>VLOOKUP(C51,'[2]bank code'!$B$4:$D$99,2,0)</f>
        <v>938655</v>
      </c>
    </row>
    <row r="52" spans="1:5" ht="18" x14ac:dyDescent="0.25">
      <c r="A52" s="23" t="s">
        <v>149</v>
      </c>
      <c r="B52" s="24" t="s">
        <v>115</v>
      </c>
      <c r="C52" s="18">
        <v>10079</v>
      </c>
      <c r="D52" s="17">
        <v>2042</v>
      </c>
      <c r="E52" s="5">
        <f>VLOOKUP(C52,'[2]bank code'!$B$4:$D$99,2,0)</f>
        <v>938632</v>
      </c>
    </row>
    <row r="53" spans="1:5" ht="18" x14ac:dyDescent="0.25">
      <c r="A53" s="23" t="s">
        <v>150</v>
      </c>
      <c r="B53" s="24" t="s">
        <v>105</v>
      </c>
      <c r="C53" s="18">
        <v>10081</v>
      </c>
      <c r="D53" s="17">
        <v>2044</v>
      </c>
      <c r="E53" s="5">
        <f>VLOOKUP(C53,'[2]bank code'!$B$4:$D$99,2,0)</f>
        <v>938634</v>
      </c>
    </row>
    <row r="54" spans="1:5" ht="18" x14ac:dyDescent="0.25">
      <c r="A54" s="23" t="s">
        <v>151</v>
      </c>
      <c r="B54" s="24" t="s">
        <v>105</v>
      </c>
      <c r="C54" s="18">
        <v>10080</v>
      </c>
      <c r="D54" s="17">
        <v>2043</v>
      </c>
      <c r="E54" s="5">
        <f>VLOOKUP(C54,'[2]bank code'!$B$4:$D$99,2,0)</f>
        <v>938633</v>
      </c>
    </row>
    <row r="55" spans="1:5" ht="18" x14ac:dyDescent="0.25">
      <c r="A55" s="23" t="s">
        <v>152</v>
      </c>
      <c r="B55" s="24" t="s">
        <v>105</v>
      </c>
      <c r="C55" s="18">
        <v>10082</v>
      </c>
      <c r="D55" s="17">
        <v>2045</v>
      </c>
      <c r="E55" s="5">
        <f>VLOOKUP(C55,'[2]bank code'!$B$4:$D$99,2,0)</f>
        <v>938635</v>
      </c>
    </row>
    <row r="56" spans="1:5" ht="18" x14ac:dyDescent="0.25">
      <c r="A56" s="23" t="s">
        <v>153</v>
      </c>
      <c r="B56" s="24" t="s">
        <v>105</v>
      </c>
      <c r="C56" s="18">
        <v>10127</v>
      </c>
      <c r="D56" s="17">
        <v>2077</v>
      </c>
      <c r="E56" s="5">
        <f>VLOOKUP(C56,'[2]bank code'!$B$4:$D$99,2,0)</f>
        <v>938649</v>
      </c>
    </row>
    <row r="57" spans="1:5" ht="18" x14ac:dyDescent="0.25">
      <c r="A57" s="23" t="s">
        <v>154</v>
      </c>
      <c r="B57" s="24" t="s">
        <v>129</v>
      </c>
      <c r="C57" s="18">
        <v>10084</v>
      </c>
      <c r="D57" s="17">
        <v>5201</v>
      </c>
      <c r="E57" s="5">
        <f>VLOOKUP(C57,'[2]bank code'!$B$4:$D$99,2,0)</f>
        <v>938687</v>
      </c>
    </row>
    <row r="58" spans="1:5" ht="18" x14ac:dyDescent="0.25">
      <c r="A58" s="23" t="s">
        <v>155</v>
      </c>
      <c r="B58" s="24" t="s">
        <v>105</v>
      </c>
      <c r="C58" s="18">
        <v>10085</v>
      </c>
      <c r="D58" s="17">
        <v>3501</v>
      </c>
      <c r="E58" s="5">
        <f>VLOOKUP(C58,'[2]bank code'!$B$4:$D$99,2,0)</f>
        <v>938666</v>
      </c>
    </row>
    <row r="59" spans="1:5" ht="18" x14ac:dyDescent="0.25">
      <c r="A59" s="23" t="s">
        <v>156</v>
      </c>
      <c r="B59" s="24" t="s">
        <v>105</v>
      </c>
      <c r="C59" s="18">
        <v>10129</v>
      </c>
      <c r="D59" s="17">
        <v>2078</v>
      </c>
      <c r="E59" s="5">
        <f>VLOOKUP(C59,'[2]bank code'!$B$4:$D$99,2,0)</f>
        <v>938650</v>
      </c>
    </row>
    <row r="60" spans="1:5" ht="18" x14ac:dyDescent="0.25">
      <c r="A60" s="23" t="s">
        <v>157</v>
      </c>
      <c r="B60" s="24" t="s">
        <v>109</v>
      </c>
      <c r="C60" s="18">
        <v>10119</v>
      </c>
      <c r="D60" s="17">
        <v>2071</v>
      </c>
      <c r="E60" s="5">
        <f>VLOOKUP(C60,'[2]bank code'!$B$4:$D$99,2,0)</f>
        <v>938644</v>
      </c>
    </row>
    <row r="61" spans="1:5" ht="18" x14ac:dyDescent="0.25">
      <c r="A61" s="23" t="s">
        <v>158</v>
      </c>
      <c r="B61" s="24" t="s">
        <v>109</v>
      </c>
      <c r="C61" s="18">
        <v>10086</v>
      </c>
      <c r="D61" s="17">
        <v>2072</v>
      </c>
      <c r="E61" s="5">
        <f>VLOOKUP(C61,'[2]bank code'!$B$4:$D$99,2,0)</f>
        <v>938645</v>
      </c>
    </row>
    <row r="62" spans="1:5" ht="18" x14ac:dyDescent="0.25">
      <c r="A62" s="23" t="s">
        <v>159</v>
      </c>
      <c r="B62" s="24" t="s">
        <v>115</v>
      </c>
      <c r="C62" s="18">
        <v>10112</v>
      </c>
      <c r="D62" s="17">
        <v>3512</v>
      </c>
      <c r="E62" s="5">
        <f>VLOOKUP(C62,'[2]bank code'!$B$4:$D$99,2,0)</f>
        <v>938675</v>
      </c>
    </row>
    <row r="63" spans="1:5" ht="18" x14ac:dyDescent="0.25">
      <c r="A63" s="23" t="s">
        <v>160</v>
      </c>
      <c r="B63" s="24" t="s">
        <v>109</v>
      </c>
      <c r="C63" s="18">
        <v>11381</v>
      </c>
      <c r="D63" s="17">
        <v>2041</v>
      </c>
      <c r="E63" s="5">
        <f>VLOOKUP(C63,'[2]bank code'!$B$4:$D$99,2,0)</f>
        <v>938703</v>
      </c>
    </row>
    <row r="64" spans="1:5" ht="18" x14ac:dyDescent="0.25">
      <c r="A64" s="23" t="s">
        <v>161</v>
      </c>
      <c r="B64" s="24" t="s">
        <v>105</v>
      </c>
      <c r="C64" s="18">
        <v>10110</v>
      </c>
      <c r="D64" s="17">
        <v>3510</v>
      </c>
      <c r="E64" s="5">
        <f>VLOOKUP(C64,'[2]bank code'!$B$4:$D$99,2,0)</f>
        <v>938673</v>
      </c>
    </row>
    <row r="65" spans="1:5" ht="18" x14ac:dyDescent="0.25">
      <c r="A65" s="23" t="s">
        <v>162</v>
      </c>
      <c r="B65" s="24" t="s">
        <v>105</v>
      </c>
      <c r="C65" s="18">
        <v>10087</v>
      </c>
      <c r="D65" s="17">
        <v>3502</v>
      </c>
      <c r="E65" s="5">
        <f>VLOOKUP(C65,'[2]bank code'!$B$4:$D$99,2,0)</f>
        <v>938667</v>
      </c>
    </row>
    <row r="66" spans="1:5" ht="18" x14ac:dyDescent="0.25">
      <c r="A66" s="23" t="s">
        <v>163</v>
      </c>
      <c r="B66" s="24" t="s">
        <v>115</v>
      </c>
      <c r="C66" s="18">
        <v>10099</v>
      </c>
      <c r="D66" s="17">
        <v>3315</v>
      </c>
      <c r="E66" s="5">
        <f>VLOOKUP(C66,'[2]bank code'!$B$4:$D$99,2,0)</f>
        <v>938662</v>
      </c>
    </row>
    <row r="67" spans="1:5" ht="18" x14ac:dyDescent="0.25">
      <c r="A67" s="23" t="s">
        <v>164</v>
      </c>
      <c r="B67" s="24" t="s">
        <v>105</v>
      </c>
      <c r="C67" s="18">
        <v>10088</v>
      </c>
      <c r="D67" s="17">
        <v>3504</v>
      </c>
      <c r="E67" s="5">
        <f>VLOOKUP(C67,'[2]bank code'!$B$4:$D$99,2,0)</f>
        <v>938668</v>
      </c>
    </row>
    <row r="68" spans="1:5" ht="18" x14ac:dyDescent="0.25">
      <c r="A68" s="23" t="s">
        <v>165</v>
      </c>
      <c r="B68" s="24" t="s">
        <v>105</v>
      </c>
      <c r="C68" s="18">
        <v>10089</v>
      </c>
      <c r="D68" s="17">
        <v>3307</v>
      </c>
      <c r="E68" s="5">
        <f>VLOOKUP(C68,'[2]bank code'!$B$4:$D$99,2,0)</f>
        <v>938656</v>
      </c>
    </row>
    <row r="69" spans="1:5" ht="18" x14ac:dyDescent="0.25">
      <c r="A69" s="23" t="s">
        <v>166</v>
      </c>
      <c r="B69" s="24" t="s">
        <v>109</v>
      </c>
      <c r="C69" s="18">
        <v>10116</v>
      </c>
      <c r="D69" s="24">
        <v>3309</v>
      </c>
      <c r="E69" s="5">
        <f>VLOOKUP(C69,'[2]bank code'!$B$4:$D$99,2,0)</f>
        <v>938657</v>
      </c>
    </row>
    <row r="70" spans="1:5" ht="18" x14ac:dyDescent="0.25">
      <c r="A70" s="23" t="s">
        <v>167</v>
      </c>
      <c r="B70" s="24" t="s">
        <v>105</v>
      </c>
      <c r="C70" s="18">
        <v>10107</v>
      </c>
      <c r="D70" s="17">
        <v>3509</v>
      </c>
      <c r="E70" s="5">
        <f>VLOOKUP(C70,'[2]bank code'!$B$4:$D$99,2,0)</f>
        <v>938672</v>
      </c>
    </row>
    <row r="71" spans="1:5" ht="18" x14ac:dyDescent="0.25">
      <c r="A71" s="23" t="s">
        <v>92</v>
      </c>
      <c r="B71" s="28" t="s">
        <v>129</v>
      </c>
      <c r="C71" s="18">
        <v>10698</v>
      </c>
      <c r="D71" s="24">
        <v>3521</v>
      </c>
      <c r="E71" s="5">
        <f>VLOOKUP(C71,'[2]bank code'!$B$4:$D$99,2,0)</f>
        <v>938681</v>
      </c>
    </row>
    <row r="72" spans="1:5" ht="18" x14ac:dyDescent="0.25">
      <c r="A72" s="23" t="s">
        <v>168</v>
      </c>
      <c r="B72" s="24" t="s">
        <v>105</v>
      </c>
      <c r="C72" s="18">
        <v>10093</v>
      </c>
      <c r="D72" s="17">
        <v>3312</v>
      </c>
      <c r="E72" s="5">
        <f>VLOOKUP(C72,'[2]bank code'!$B$4:$D$99,2,0)</f>
        <v>938659</v>
      </c>
    </row>
    <row r="73" spans="1:5" ht="18" x14ac:dyDescent="0.25">
      <c r="A73" s="23" t="s">
        <v>169</v>
      </c>
      <c r="B73" s="24" t="s">
        <v>105</v>
      </c>
      <c r="C73" s="18">
        <v>10092</v>
      </c>
      <c r="D73" s="17">
        <v>3311</v>
      </c>
      <c r="E73" s="5">
        <f>VLOOKUP(C73,'[2]bank code'!$B$4:$D$99,2,0)</f>
        <v>938658</v>
      </c>
    </row>
    <row r="74" spans="1:5" ht="18" x14ac:dyDescent="0.25">
      <c r="A74" s="23" t="s">
        <v>170</v>
      </c>
      <c r="B74" s="24" t="s">
        <v>105</v>
      </c>
      <c r="C74" s="18">
        <v>10094</v>
      </c>
      <c r="D74" s="17">
        <v>3313</v>
      </c>
      <c r="E74" s="5">
        <f>VLOOKUP(C74,'[2]bank code'!$B$4:$D$99,2,0)</f>
        <v>938660</v>
      </c>
    </row>
    <row r="75" spans="1:5" ht="18" x14ac:dyDescent="0.25">
      <c r="A75" s="23" t="s">
        <v>171</v>
      </c>
      <c r="B75" s="24" t="s">
        <v>129</v>
      </c>
      <c r="C75" s="18">
        <v>10095</v>
      </c>
      <c r="D75" s="17">
        <v>3314</v>
      </c>
      <c r="E75" s="5">
        <f>VLOOKUP(C75,'[2]bank code'!$B$4:$D$99,2,0)</f>
        <v>938661</v>
      </c>
    </row>
    <row r="76" spans="1:5" ht="18" x14ac:dyDescent="0.25">
      <c r="A76" s="23" t="s">
        <v>172</v>
      </c>
      <c r="B76" s="24" t="s">
        <v>105</v>
      </c>
      <c r="C76" s="18">
        <v>10108</v>
      </c>
      <c r="D76" s="17">
        <v>3507</v>
      </c>
      <c r="E76" s="5">
        <f>VLOOKUP(C76,'[2]bank code'!$B$4:$D$99,2,0)</f>
        <v>938670</v>
      </c>
    </row>
    <row r="77" spans="1:5" ht="18" x14ac:dyDescent="0.25">
      <c r="A77" s="23" t="s">
        <v>173</v>
      </c>
      <c r="B77" s="24" t="s">
        <v>105</v>
      </c>
      <c r="C77" s="18">
        <v>10096</v>
      </c>
      <c r="D77" s="17">
        <v>3506</v>
      </c>
      <c r="E77" s="5">
        <f>VLOOKUP(C77,'[2]bank code'!$B$4:$D$99,2,0)</f>
        <v>938669</v>
      </c>
    </row>
    <row r="78" spans="1:5" ht="18" x14ac:dyDescent="0.25">
      <c r="A78" s="23" t="s">
        <v>174</v>
      </c>
      <c r="B78" s="24" t="s">
        <v>115</v>
      </c>
      <c r="C78" s="18">
        <v>10097</v>
      </c>
      <c r="D78" s="17">
        <v>2070</v>
      </c>
      <c r="E78" s="5">
        <f>VLOOKUP(C78,'[2]bank code'!$B$4:$D$99,2,0)</f>
        <v>938643</v>
      </c>
    </row>
    <row r="79" spans="1:5" ht="18" x14ac:dyDescent="0.25">
      <c r="A79" s="23" t="s">
        <v>175</v>
      </c>
      <c r="B79" s="24" t="s">
        <v>105</v>
      </c>
      <c r="C79" s="18">
        <v>10100</v>
      </c>
      <c r="D79" s="17">
        <v>3316</v>
      </c>
      <c r="E79" s="5">
        <f>VLOOKUP(C79,'[2]bank code'!$B$4:$D$99,2,0)</f>
        <v>938663</v>
      </c>
    </row>
    <row r="80" spans="1:5" ht="18" x14ac:dyDescent="0.25">
      <c r="A80" s="23" t="s">
        <v>176</v>
      </c>
      <c r="B80" s="24" t="s">
        <v>105</v>
      </c>
      <c r="C80" s="18">
        <v>10101</v>
      </c>
      <c r="D80" s="17">
        <v>2055</v>
      </c>
      <c r="E80" s="5">
        <f>VLOOKUP(C80,'[2]bank code'!$B$4:$D$99,2,0)</f>
        <v>938638</v>
      </c>
    </row>
    <row r="81" spans="1:5" ht="18" x14ac:dyDescent="0.25">
      <c r="A81" s="26" t="s">
        <v>177</v>
      </c>
      <c r="B81" s="27" t="s">
        <v>129</v>
      </c>
      <c r="C81" s="18">
        <v>10103</v>
      </c>
      <c r="D81" s="17">
        <v>2057</v>
      </c>
      <c r="E81" s="5">
        <f>VLOOKUP(C81,'[2]bank code'!$B$4:$D$99,2,0)</f>
        <v>938640</v>
      </c>
    </row>
    <row r="82" spans="1:5" ht="18" x14ac:dyDescent="0.25">
      <c r="A82" s="23" t="s">
        <v>178</v>
      </c>
      <c r="B82" s="24" t="s">
        <v>115</v>
      </c>
      <c r="C82" s="18">
        <v>10124</v>
      </c>
      <c r="D82" s="17">
        <v>2076</v>
      </c>
      <c r="E82" s="5">
        <f>VLOOKUP(C82,'[2]bank code'!$B$4:$D$99,2,0)</f>
        <v>938648</v>
      </c>
    </row>
    <row r="83" spans="1:5" ht="18" x14ac:dyDescent="0.25">
      <c r="A83" s="23" t="s">
        <v>179</v>
      </c>
      <c r="B83" s="24" t="s">
        <v>105</v>
      </c>
      <c r="C83" s="18">
        <v>10105</v>
      </c>
      <c r="D83" s="17">
        <v>2060</v>
      </c>
      <c r="E83" s="5">
        <f>VLOOKUP(C83,'[2]bank code'!$B$4:$D$99,2,0)</f>
        <v>938641</v>
      </c>
    </row>
    <row r="84" spans="1:5" ht="18" x14ac:dyDescent="0.25">
      <c r="A84" s="23" t="s">
        <v>180</v>
      </c>
      <c r="B84" s="24" t="s">
        <v>105</v>
      </c>
      <c r="C84" s="18">
        <v>10123</v>
      </c>
      <c r="D84" s="17">
        <v>3518</v>
      </c>
      <c r="E84" s="5">
        <f>VLOOKUP(C84,'[2]bank code'!$B$4:$D$99,2,0)</f>
        <v>938679</v>
      </c>
    </row>
    <row r="85" spans="1:5" ht="18" x14ac:dyDescent="0.25">
      <c r="A85" s="23" t="s">
        <v>181</v>
      </c>
      <c r="B85" s="24" t="s">
        <v>105</v>
      </c>
      <c r="C85" s="18">
        <v>10109</v>
      </c>
      <c r="D85" s="17">
        <v>2054</v>
      </c>
      <c r="E85" s="5">
        <f>VLOOKUP(C85,'[2]bank code'!$B$4:$D$99,2,0)</f>
        <v>938637</v>
      </c>
    </row>
    <row r="86" spans="1:5" ht="18" x14ac:dyDescent="0.25">
      <c r="A86" s="23" t="s">
        <v>182</v>
      </c>
      <c r="B86" s="27" t="s">
        <v>129</v>
      </c>
      <c r="C86" s="18">
        <v>10145</v>
      </c>
      <c r="D86" s="17">
        <v>5405</v>
      </c>
      <c r="E86" s="5">
        <f>VLOOKUP(C86,'[2]bank code'!$B$4:$D$99,2,0)</f>
        <v>938690</v>
      </c>
    </row>
    <row r="87" spans="1:5" ht="18" x14ac:dyDescent="0.25">
      <c r="A87" s="5" t="s">
        <v>88</v>
      </c>
      <c r="B87" s="17" t="s">
        <v>115</v>
      </c>
      <c r="C87" s="18">
        <v>10139</v>
      </c>
      <c r="D87" s="17">
        <v>4003</v>
      </c>
      <c r="E87" s="5">
        <f>VLOOKUP(C87,'[2]bank code'!$B$4:$D$99,2,0)</f>
        <v>938683</v>
      </c>
    </row>
    <row r="88" spans="1:5" ht="18" x14ac:dyDescent="0.25">
      <c r="A88" s="5" t="s">
        <v>89</v>
      </c>
      <c r="B88" s="17" t="s">
        <v>105</v>
      </c>
      <c r="C88" s="18">
        <v>11174</v>
      </c>
      <c r="D88" s="17">
        <v>5427</v>
      </c>
      <c r="E88" s="5">
        <f>VLOOKUP(C88,'[2]bank code'!$B$4:$D$99,2,0)</f>
        <v>938693</v>
      </c>
    </row>
    <row r="89" spans="1:5" ht="18" x14ac:dyDescent="0.25">
      <c r="A89" s="26" t="s">
        <v>183</v>
      </c>
      <c r="B89" s="29" t="s">
        <v>115</v>
      </c>
      <c r="C89" s="18">
        <v>11513</v>
      </c>
      <c r="D89" s="29">
        <v>4004</v>
      </c>
      <c r="E89" s="5">
        <f>VLOOKUP(C89,'[2]bank code'!$B$4:$D$99,2,0)</f>
        <v>938707</v>
      </c>
    </row>
    <row r="90" spans="1:5" ht="18" x14ac:dyDescent="0.25">
      <c r="A90" s="23" t="s">
        <v>184</v>
      </c>
      <c r="B90" s="24" t="s">
        <v>129</v>
      </c>
      <c r="C90" s="18">
        <v>10142</v>
      </c>
      <c r="D90" s="17">
        <v>5407</v>
      </c>
      <c r="E90" s="5">
        <f>VLOOKUP(C90,'[2]bank code'!$B$4:$D$99,2,0)</f>
        <v>938691</v>
      </c>
    </row>
    <row r="91" spans="1:5" ht="18" x14ac:dyDescent="0.25">
      <c r="A91" s="26" t="s">
        <v>185</v>
      </c>
      <c r="B91" s="27" t="s">
        <v>129</v>
      </c>
      <c r="C91" s="18">
        <v>10148</v>
      </c>
      <c r="D91" s="17">
        <v>5404</v>
      </c>
      <c r="E91" s="5">
        <f>VLOOKUP(C91,'[2]bank code'!$B$4:$D$99,2,0)</f>
        <v>938689</v>
      </c>
    </row>
    <row r="92" spans="1:5" ht="18" x14ac:dyDescent="0.25">
      <c r="A92" s="23" t="s">
        <v>186</v>
      </c>
      <c r="B92" s="24" t="s">
        <v>115</v>
      </c>
      <c r="C92" s="18">
        <v>10159</v>
      </c>
      <c r="D92" s="17">
        <v>7010</v>
      </c>
      <c r="E92" s="5">
        <f>VLOOKUP(C92,'[2]bank code'!$B$4:$D$99,2,0)</f>
        <v>938699</v>
      </c>
    </row>
    <row r="93" spans="1:5" ht="18" x14ac:dyDescent="0.25">
      <c r="A93" s="23" t="s">
        <v>187</v>
      </c>
      <c r="B93" s="24" t="s">
        <v>105</v>
      </c>
      <c r="C93" s="18">
        <v>10157</v>
      </c>
      <c r="D93" s="17">
        <v>7005</v>
      </c>
      <c r="E93" s="5">
        <f>VLOOKUP(C93,'[2]bank code'!$B$4:$D$99,2,0)</f>
        <v>938697</v>
      </c>
    </row>
    <row r="94" spans="1:5" ht="18" x14ac:dyDescent="0.25">
      <c r="A94" s="23" t="s">
        <v>188</v>
      </c>
      <c r="B94" s="24" t="s">
        <v>115</v>
      </c>
      <c r="C94" s="18">
        <v>10158</v>
      </c>
      <c r="D94" s="17">
        <v>7009</v>
      </c>
      <c r="E94" s="5">
        <f>VLOOKUP(C94,'[2]bank code'!$B$4:$D$99,2,0)</f>
        <v>938698</v>
      </c>
    </row>
    <row r="95" spans="1:5" ht="18" x14ac:dyDescent="0.25">
      <c r="A95" s="23" t="s">
        <v>189</v>
      </c>
      <c r="B95" s="24" t="s">
        <v>105</v>
      </c>
      <c r="C95" s="18">
        <v>10185</v>
      </c>
      <c r="D95" s="17">
        <v>1102</v>
      </c>
      <c r="E95" s="5">
        <f>VLOOKUP(C95,'[2]bank code'!$B$4:$D$99,2,0)</f>
        <v>938705</v>
      </c>
    </row>
    <row r="96" spans="1:5" ht="18" x14ac:dyDescent="0.25">
      <c r="A96" s="23" t="s">
        <v>190</v>
      </c>
      <c r="B96" s="24" t="s">
        <v>105</v>
      </c>
      <c r="C96" s="18">
        <v>10188</v>
      </c>
      <c r="D96" s="17">
        <v>1100</v>
      </c>
      <c r="E96" s="5">
        <f>VLOOKUP(C96,'[2]bank code'!$B$4:$D$99,2,0)</f>
        <v>938706</v>
      </c>
    </row>
    <row r="97" spans="1:5" ht="18" x14ac:dyDescent="0.25">
      <c r="A97" s="30" t="s">
        <v>191</v>
      </c>
      <c r="B97" s="1"/>
      <c r="C97" s="31"/>
      <c r="D97" s="1"/>
      <c r="E97" s="32"/>
    </row>
    <row r="98" spans="1:5" ht="18" x14ac:dyDescent="0.25">
      <c r="A98" s="33" t="s">
        <v>192</v>
      </c>
      <c r="B98" s="34"/>
      <c r="C98" s="31"/>
      <c r="D98" s="34"/>
      <c r="E98" s="33"/>
    </row>
    <row r="99" spans="1:5" ht="18" x14ac:dyDescent="0.25">
      <c r="A99" s="33"/>
      <c r="B99" s="34"/>
      <c r="C99" s="31"/>
      <c r="D99" s="34"/>
      <c r="E99" s="33"/>
    </row>
  </sheetData>
  <dataValidations count="1">
    <dataValidation type="textLength" operator="equal" showInputMessage="1" showErrorMessage="1" sqref="C4:C97">
      <formula1>5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schoollist</vt:lpstr>
      <vt:lpstr>Quarterly Data Return </vt:lpstr>
      <vt:lpstr>Period </vt:lpstr>
      <vt:lpstr>Sheet1</vt:lpstr>
      <vt:lpstr>Sheet2</vt:lpstr>
      <vt:lpstr>'Quarterly Data Return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cp:lastPrinted>2018-06-13T13:21:37Z</cp:lastPrinted>
  <dcterms:created xsi:type="dcterms:W3CDTF">2018-06-08T13:31:55Z</dcterms:created>
  <dcterms:modified xsi:type="dcterms:W3CDTF">2018-06-21T09:45:36Z</dcterms:modified>
</cp:coreProperties>
</file>